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Clerk\Documents\Budget and finance\Financial Year 2022-2023\"/>
    </mc:Choice>
  </mc:AlternateContent>
  <xr:revisionPtr revIDLastSave="0" documentId="13_ncr:1_{B1966555-EA00-48EC-A581-8B4D8A78914C}" xr6:coauthVersionLast="47" xr6:coauthVersionMax="47" xr10:uidLastSave="{00000000-0000-0000-0000-000000000000}"/>
  <bookViews>
    <workbookView xWindow="-120" yWindow="-120" windowWidth="29040" windowHeight="15840" activeTab="1" xr2:uid="{00000000-000D-0000-FFFF-FFFF00000000}"/>
  </bookViews>
  <sheets>
    <sheet name="Payments" sheetId="1" r:id="rId1"/>
    <sheet name="Budget " sheetId="2" r:id="rId2"/>
  </sheets>
  <definedNames>
    <definedName name="_xlnm._FilterDatabase" localSheetId="0" hidden="1">Payments!$A$3:$AW$228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30" i="2" l="1"/>
  <c r="C27" i="2"/>
  <c r="C26" i="2"/>
  <c r="C9" i="2"/>
  <c r="C8" i="2"/>
  <c r="C5" i="2"/>
  <c r="H164" i="1" l="1"/>
  <c r="H165" i="1"/>
  <c r="H166" i="1"/>
  <c r="H167" i="1"/>
  <c r="H168" i="1"/>
  <c r="H169" i="1"/>
  <c r="H171" i="1"/>
  <c r="H172" i="1"/>
  <c r="H173" i="1"/>
  <c r="H174" i="1"/>
  <c r="H163" i="1"/>
  <c r="H154" i="1"/>
  <c r="H147" i="1"/>
  <c r="H148" i="1"/>
  <c r="H149" i="1"/>
  <c r="H150" i="1"/>
  <c r="H151" i="1"/>
  <c r="H152" i="1"/>
  <c r="H153" i="1"/>
  <c r="H155" i="1"/>
  <c r="H156" i="1"/>
  <c r="H157" i="1"/>
  <c r="H146" i="1"/>
  <c r="H139" i="1"/>
  <c r="H138" i="1"/>
  <c r="H136" i="1"/>
  <c r="H135" i="1"/>
  <c r="H142" i="1"/>
  <c r="H141" i="1"/>
  <c r="H140" i="1"/>
  <c r="H137" i="1"/>
  <c r="H134" i="1"/>
  <c r="H133" i="1"/>
  <c r="H132" i="1"/>
  <c r="H131" i="1"/>
  <c r="H130" i="1"/>
  <c r="H129" i="1"/>
  <c r="H128" i="1"/>
  <c r="H122" i="1"/>
  <c r="H111" i="1"/>
  <c r="H112" i="1"/>
  <c r="H113" i="1"/>
  <c r="H114" i="1"/>
  <c r="H115" i="1"/>
  <c r="H116" i="1"/>
  <c r="H117" i="1"/>
  <c r="H118" i="1"/>
  <c r="H119" i="1"/>
  <c r="H120" i="1"/>
  <c r="H121" i="1"/>
  <c r="H123" i="1"/>
  <c r="H124" i="1"/>
  <c r="H110" i="1"/>
  <c r="H102" i="1"/>
  <c r="H100" i="1"/>
  <c r="H94" i="1"/>
  <c r="H95" i="1"/>
  <c r="H96" i="1"/>
  <c r="H97" i="1"/>
  <c r="H98" i="1"/>
  <c r="H99" i="1"/>
  <c r="H101" i="1"/>
  <c r="H103" i="1"/>
  <c r="H104" i="1"/>
  <c r="H93" i="1"/>
  <c r="H78" i="1"/>
  <c r="H79" i="1"/>
  <c r="H80" i="1"/>
  <c r="H81" i="1"/>
  <c r="H82" i="1"/>
  <c r="H83" i="1"/>
  <c r="H84" i="1"/>
  <c r="H85" i="1"/>
  <c r="H86" i="1"/>
  <c r="H87" i="1"/>
  <c r="H88" i="1"/>
  <c r="H89" i="1"/>
  <c r="H77" i="1"/>
  <c r="H71" i="1"/>
  <c r="H72" i="1"/>
  <c r="H70" i="1"/>
  <c r="H69" i="1"/>
  <c r="H66" i="1"/>
  <c r="H60" i="1"/>
  <c r="H61" i="1"/>
  <c r="H62" i="1"/>
  <c r="H63" i="1"/>
  <c r="H64" i="1"/>
  <c r="H65" i="1"/>
  <c r="H67" i="1"/>
  <c r="H68" i="1"/>
  <c r="H73" i="1"/>
  <c r="H59" i="1"/>
  <c r="H28" i="1"/>
  <c r="H29" i="1"/>
  <c r="H30" i="1"/>
  <c r="H31" i="1"/>
  <c r="H32" i="1"/>
  <c r="H33" i="1"/>
  <c r="H34" i="1"/>
  <c r="H36" i="1"/>
  <c r="H37" i="1"/>
  <c r="H35" i="1"/>
  <c r="A2" i="2"/>
  <c r="H22" i="1"/>
  <c r="H9" i="1"/>
  <c r="H10" i="1"/>
  <c r="H11" i="1"/>
  <c r="H12" i="1"/>
  <c r="H8" i="1"/>
  <c r="H13" i="1"/>
  <c r="H14" i="1"/>
  <c r="H15" i="1"/>
  <c r="H16" i="1"/>
  <c r="H17" i="1"/>
  <c r="H18" i="1"/>
  <c r="H19" i="1"/>
  <c r="H20" i="1"/>
  <c r="H21" i="1"/>
  <c r="H23" i="1"/>
  <c r="H24" i="1"/>
  <c r="H7" i="1"/>
  <c r="J7" i="1" s="1"/>
  <c r="J8" i="1" s="1"/>
  <c r="J9" i="1" s="1"/>
  <c r="J10" i="1" l="1"/>
  <c r="J11" i="1" s="1"/>
  <c r="J12" i="1" s="1"/>
  <c r="J13" i="1" s="1"/>
  <c r="J14" i="1" s="1"/>
  <c r="J15" i="1" s="1"/>
  <c r="J16" i="1" s="1"/>
  <c r="J17" i="1" s="1"/>
  <c r="J18" i="1" s="1"/>
  <c r="J19" i="1" s="1"/>
  <c r="J20" i="1" s="1"/>
  <c r="J21" i="1" s="1"/>
  <c r="J22" i="1" s="1"/>
  <c r="J23" i="1" s="1"/>
  <c r="J24" i="1" s="1"/>
  <c r="C41" i="2" l="1"/>
  <c r="C52" i="2" l="1"/>
  <c r="Q106" i="1" l="1"/>
  <c r="R106" i="1"/>
  <c r="S106" i="1"/>
  <c r="T106" i="1"/>
  <c r="U106" i="1"/>
  <c r="V106" i="1"/>
  <c r="W106" i="1"/>
  <c r="X106" i="1"/>
  <c r="Y106" i="1"/>
  <c r="Z106" i="1"/>
  <c r="AA106" i="1"/>
  <c r="AB106" i="1"/>
  <c r="AC106" i="1"/>
  <c r="AD106" i="1"/>
  <c r="AE106" i="1"/>
  <c r="AF106" i="1"/>
  <c r="AG106" i="1"/>
  <c r="AH106" i="1"/>
  <c r="AI106" i="1"/>
  <c r="AJ106" i="1"/>
  <c r="AK106" i="1"/>
  <c r="AL106" i="1"/>
  <c r="AM106" i="1"/>
  <c r="AN106" i="1"/>
  <c r="AO106" i="1"/>
  <c r="AP106" i="1"/>
  <c r="AQ106" i="1"/>
  <c r="AR106" i="1"/>
  <c r="AS106" i="1"/>
  <c r="P106" i="1"/>
  <c r="D234" i="1" l="1"/>
  <c r="D233" i="1"/>
  <c r="AI26" i="1" l="1"/>
  <c r="P75" i="1"/>
  <c r="Q75" i="1"/>
  <c r="R75" i="1"/>
  <c r="S75" i="1"/>
  <c r="T75" i="1"/>
  <c r="U75" i="1"/>
  <c r="V75" i="1"/>
  <c r="W75" i="1"/>
  <c r="X75" i="1"/>
  <c r="Y75" i="1"/>
  <c r="Z75" i="1"/>
  <c r="AA75" i="1"/>
  <c r="AB75" i="1"/>
  <c r="AC75" i="1"/>
  <c r="AD75" i="1"/>
  <c r="AE75" i="1"/>
  <c r="AF75" i="1"/>
  <c r="AG75" i="1"/>
  <c r="AH75" i="1"/>
  <c r="AI75" i="1"/>
  <c r="AJ75" i="1"/>
  <c r="AK75" i="1"/>
  <c r="AL75" i="1"/>
  <c r="AM75" i="1"/>
  <c r="AN75" i="1"/>
  <c r="AO75" i="1"/>
  <c r="AP75" i="1"/>
  <c r="AQ75" i="1"/>
  <c r="AR75" i="1"/>
  <c r="Q91" i="1"/>
  <c r="R91" i="1"/>
  <c r="S91" i="1"/>
  <c r="T91" i="1"/>
  <c r="U91" i="1"/>
  <c r="V91" i="1"/>
  <c r="W91" i="1"/>
  <c r="X91" i="1"/>
  <c r="Y91" i="1"/>
  <c r="Z91" i="1"/>
  <c r="AA91" i="1"/>
  <c r="AB91" i="1"/>
  <c r="AC91" i="1"/>
  <c r="AD91" i="1"/>
  <c r="AE91" i="1"/>
  <c r="AF91" i="1"/>
  <c r="AG91" i="1"/>
  <c r="AH91" i="1"/>
  <c r="AI91" i="1"/>
  <c r="AJ91" i="1"/>
  <c r="AK91" i="1"/>
  <c r="AL91" i="1"/>
  <c r="AM91" i="1"/>
  <c r="AN91" i="1"/>
  <c r="AO91" i="1"/>
  <c r="AP91" i="1"/>
  <c r="AQ91" i="1"/>
  <c r="AR91" i="1"/>
  <c r="AS91" i="1"/>
  <c r="AI39" i="1" l="1"/>
  <c r="AI228" i="1" s="1"/>
  <c r="AI5" i="1"/>
  <c r="F39" i="1"/>
  <c r="G39" i="1"/>
  <c r="E39" i="1"/>
  <c r="P39" i="1"/>
  <c r="Q39" i="1"/>
  <c r="R39" i="1"/>
  <c r="S39" i="1"/>
  <c r="T39" i="1"/>
  <c r="U39" i="1"/>
  <c r="V39" i="1"/>
  <c r="W39" i="1"/>
  <c r="X39" i="1"/>
  <c r="Y39" i="1"/>
  <c r="Z39" i="1"/>
  <c r="AA39" i="1"/>
  <c r="AB39" i="1"/>
  <c r="AC39" i="1"/>
  <c r="AD39" i="1"/>
  <c r="AE39" i="1"/>
  <c r="AF39" i="1"/>
  <c r="AG39" i="1"/>
  <c r="AH39" i="1"/>
  <c r="AJ39" i="1"/>
  <c r="AK39" i="1"/>
  <c r="AL39" i="1"/>
  <c r="AM39" i="1"/>
  <c r="AN39" i="1"/>
  <c r="AO39" i="1"/>
  <c r="AP39" i="1"/>
  <c r="AQ39" i="1"/>
  <c r="AR39" i="1"/>
  <c r="AS39" i="1"/>
  <c r="AI229" i="1" l="1"/>
  <c r="AT39" i="1"/>
  <c r="AN227" i="1" l="1"/>
  <c r="AN210" i="1"/>
  <c r="AN191" i="1"/>
  <c r="AN176" i="1"/>
  <c r="AN159" i="1"/>
  <c r="AN144" i="1"/>
  <c r="AN126" i="1"/>
  <c r="AN26" i="1"/>
  <c r="AN5" i="1"/>
  <c r="AJ5" i="1"/>
  <c r="C39" i="2"/>
  <c r="AN228" i="1" l="1"/>
  <c r="D32" i="2" s="1"/>
  <c r="F32" i="2" s="1"/>
  <c r="AN229" i="1" l="1"/>
  <c r="E44" i="2"/>
  <c r="F126" i="1" l="1"/>
  <c r="G126" i="1"/>
  <c r="E126" i="1"/>
  <c r="Q126" i="1"/>
  <c r="R126" i="1"/>
  <c r="S126" i="1"/>
  <c r="T126" i="1"/>
  <c r="U126" i="1"/>
  <c r="V126" i="1"/>
  <c r="W126" i="1"/>
  <c r="X126" i="1"/>
  <c r="Y126" i="1"/>
  <c r="Z126" i="1"/>
  <c r="AA126" i="1"/>
  <c r="AB126" i="1"/>
  <c r="AC126" i="1"/>
  <c r="AD126" i="1"/>
  <c r="AF126" i="1"/>
  <c r="AH126" i="1"/>
  <c r="AJ126" i="1"/>
  <c r="AK126" i="1"/>
  <c r="AL126" i="1"/>
  <c r="AM126" i="1"/>
  <c r="AO126" i="1"/>
  <c r="AP126" i="1"/>
  <c r="AQ126" i="1"/>
  <c r="AR126" i="1"/>
  <c r="AS126" i="1"/>
  <c r="P126" i="1"/>
  <c r="AE126" i="1"/>
  <c r="AG126" i="1"/>
  <c r="H126" i="1" l="1"/>
  <c r="H106" i="1" l="1"/>
  <c r="P91" i="1"/>
  <c r="F91" i="1"/>
  <c r="G91" i="1"/>
  <c r="E91" i="1"/>
  <c r="H39" i="1" l="1"/>
  <c r="F26" i="1"/>
  <c r="G26" i="1"/>
  <c r="E26" i="1"/>
  <c r="H26" i="1" l="1"/>
  <c r="AD5" i="1"/>
  <c r="AC5" i="1"/>
  <c r="AA5" i="1"/>
  <c r="Z5" i="1"/>
  <c r="W5" i="1"/>
  <c r="V5" i="1"/>
  <c r="T5" i="1"/>
  <c r="S5" i="1"/>
  <c r="R5" i="1"/>
  <c r="AG5" i="1"/>
  <c r="X5" i="1"/>
  <c r="AE5" i="1"/>
  <c r="P5" i="1"/>
  <c r="J26" i="1" l="1"/>
  <c r="J28" i="1" s="1"/>
  <c r="J29" i="1" s="1"/>
  <c r="J30" i="1" s="1"/>
  <c r="J31" i="1" s="1"/>
  <c r="J32" i="1" s="1"/>
  <c r="J33" i="1" s="1"/>
  <c r="J34" i="1" s="1"/>
  <c r="J35" i="1" s="1"/>
  <c r="J36" i="1" s="1"/>
  <c r="J37" i="1" s="1"/>
  <c r="K159" i="1" l="1"/>
  <c r="AH159" i="1" l="1"/>
  <c r="AG159" i="1"/>
  <c r="AR159" i="1"/>
  <c r="AS159" i="1"/>
  <c r="AR144" i="1"/>
  <c r="Q159" i="1"/>
  <c r="R159" i="1"/>
  <c r="S159" i="1"/>
  <c r="T159" i="1"/>
  <c r="U159" i="1"/>
  <c r="V159" i="1"/>
  <c r="W159" i="1"/>
  <c r="X159" i="1"/>
  <c r="Y159" i="1"/>
  <c r="Z159" i="1"/>
  <c r="AA159" i="1"/>
  <c r="AB159" i="1"/>
  <c r="AC159" i="1"/>
  <c r="AD159" i="1"/>
  <c r="AE159" i="1"/>
  <c r="AF159" i="1"/>
  <c r="AJ159" i="1"/>
  <c r="AK159" i="1"/>
  <c r="AL159" i="1"/>
  <c r="AM159" i="1"/>
  <c r="AO159" i="1"/>
  <c r="AP159" i="1"/>
  <c r="AQ159" i="1"/>
  <c r="P159" i="1"/>
  <c r="F159" i="1"/>
  <c r="G159" i="1"/>
  <c r="E159" i="1"/>
  <c r="AR26" i="1" l="1"/>
  <c r="AS75" i="1"/>
  <c r="F75" i="1"/>
  <c r="G75" i="1"/>
  <c r="E75" i="1"/>
  <c r="AR228" i="1" l="1"/>
  <c r="AR229" i="1" s="1"/>
  <c r="D42" i="2" l="1"/>
  <c r="AM227" i="1"/>
  <c r="AO227" i="1"/>
  <c r="AP227" i="1"/>
  <c r="AQ227" i="1"/>
  <c r="AM210" i="1"/>
  <c r="AO210" i="1"/>
  <c r="AP210" i="1"/>
  <c r="AQ210" i="1"/>
  <c r="AM191" i="1"/>
  <c r="AO191" i="1"/>
  <c r="AP191" i="1"/>
  <c r="AQ191" i="1"/>
  <c r="AM176" i="1"/>
  <c r="AO176" i="1"/>
  <c r="AP176" i="1"/>
  <c r="AQ176" i="1"/>
  <c r="AM144" i="1"/>
  <c r="AO144" i="1"/>
  <c r="AP144" i="1"/>
  <c r="AQ144" i="1"/>
  <c r="AM26" i="1"/>
  <c r="AO26" i="1"/>
  <c r="AP26" i="1"/>
  <c r="Q227" i="1"/>
  <c r="R227" i="1"/>
  <c r="S227" i="1"/>
  <c r="T227" i="1"/>
  <c r="U227" i="1"/>
  <c r="V227" i="1"/>
  <c r="W227" i="1"/>
  <c r="X227" i="1"/>
  <c r="Y227" i="1"/>
  <c r="Z227" i="1"/>
  <c r="AA227" i="1"/>
  <c r="AB227" i="1"/>
  <c r="AC227" i="1"/>
  <c r="AD227" i="1"/>
  <c r="AE227" i="1"/>
  <c r="AF227" i="1"/>
  <c r="AG227" i="1"/>
  <c r="AH227" i="1"/>
  <c r="AJ227" i="1"/>
  <c r="AK227" i="1"/>
  <c r="AL227" i="1"/>
  <c r="AS227" i="1"/>
  <c r="P210" i="1"/>
  <c r="Q210" i="1"/>
  <c r="R210" i="1"/>
  <c r="S210" i="1"/>
  <c r="T210" i="1"/>
  <c r="U210" i="1"/>
  <c r="V210" i="1"/>
  <c r="W210" i="1"/>
  <c r="X210" i="1"/>
  <c r="Y210" i="1"/>
  <c r="Z210" i="1"/>
  <c r="AA210" i="1"/>
  <c r="AB210" i="1"/>
  <c r="AC210" i="1"/>
  <c r="AD210" i="1"/>
  <c r="AE210" i="1"/>
  <c r="AF210" i="1"/>
  <c r="AG210" i="1"/>
  <c r="AH210" i="1"/>
  <c r="AJ210" i="1"/>
  <c r="AK210" i="1"/>
  <c r="AL210" i="1"/>
  <c r="Q191" i="1"/>
  <c r="R191" i="1"/>
  <c r="S191" i="1"/>
  <c r="T191" i="1"/>
  <c r="U191" i="1"/>
  <c r="V191" i="1"/>
  <c r="W191" i="1"/>
  <c r="X191" i="1"/>
  <c r="Y191" i="1"/>
  <c r="Z191" i="1"/>
  <c r="AA191" i="1"/>
  <c r="AB191" i="1"/>
  <c r="AC191" i="1"/>
  <c r="AD191" i="1"/>
  <c r="AE191" i="1"/>
  <c r="AF191" i="1"/>
  <c r="AG191" i="1"/>
  <c r="AH191" i="1"/>
  <c r="AJ191" i="1"/>
  <c r="AK191" i="1"/>
  <c r="AL191" i="1"/>
  <c r="AS191" i="1"/>
  <c r="P176" i="1"/>
  <c r="Q176" i="1"/>
  <c r="R176" i="1"/>
  <c r="S176" i="1"/>
  <c r="T176" i="1"/>
  <c r="U176" i="1"/>
  <c r="V176" i="1"/>
  <c r="W176" i="1"/>
  <c r="X176" i="1"/>
  <c r="Y176" i="1"/>
  <c r="Z176" i="1"/>
  <c r="AA176" i="1"/>
  <c r="AB176" i="1"/>
  <c r="AC176" i="1"/>
  <c r="AD176" i="1"/>
  <c r="AE176" i="1"/>
  <c r="AF176" i="1"/>
  <c r="AG176" i="1"/>
  <c r="AH176" i="1"/>
  <c r="AJ176" i="1"/>
  <c r="AK176" i="1"/>
  <c r="AL176" i="1"/>
  <c r="P144" i="1"/>
  <c r="Q144" i="1"/>
  <c r="R144" i="1"/>
  <c r="S144" i="1"/>
  <c r="T144" i="1"/>
  <c r="U144" i="1"/>
  <c r="V144" i="1"/>
  <c r="W144" i="1"/>
  <c r="X144" i="1"/>
  <c r="Y144" i="1"/>
  <c r="Z144" i="1"/>
  <c r="AA144" i="1"/>
  <c r="AB144" i="1"/>
  <c r="AC144" i="1"/>
  <c r="AD144" i="1"/>
  <c r="AE144" i="1"/>
  <c r="AF144" i="1"/>
  <c r="AG144" i="1"/>
  <c r="AH144" i="1"/>
  <c r="AJ144" i="1"/>
  <c r="AK144" i="1"/>
  <c r="AL144" i="1"/>
  <c r="C37" i="2"/>
  <c r="C44" i="2" s="1"/>
  <c r="Q26" i="1"/>
  <c r="R26" i="1"/>
  <c r="S26" i="1"/>
  <c r="T26" i="1"/>
  <c r="U26" i="1"/>
  <c r="V26" i="1"/>
  <c r="W26" i="1"/>
  <c r="X26" i="1"/>
  <c r="Y26" i="1"/>
  <c r="Z26" i="1"/>
  <c r="AA26" i="1"/>
  <c r="AB26" i="1"/>
  <c r="AC26" i="1"/>
  <c r="AD26" i="1"/>
  <c r="AE26" i="1"/>
  <c r="AF26" i="1"/>
  <c r="AG26" i="1"/>
  <c r="AJ26" i="1"/>
  <c r="AK26" i="1"/>
  <c r="AL26" i="1"/>
  <c r="AQ26" i="1"/>
  <c r="AS26" i="1"/>
  <c r="AH26" i="1"/>
  <c r="AM228" i="1" l="1"/>
  <c r="D34" i="2" s="1"/>
  <c r="AO228" i="1"/>
  <c r="AJ228" i="1"/>
  <c r="AE228" i="1"/>
  <c r="AE229" i="1" s="1"/>
  <c r="AA228" i="1"/>
  <c r="D18" i="2" s="1"/>
  <c r="W228" i="1"/>
  <c r="W229" i="1" s="1"/>
  <c r="S228" i="1"/>
  <c r="S229" i="1" s="1"/>
  <c r="AT75" i="1"/>
  <c r="AT106" i="1"/>
  <c r="AT144" i="1"/>
  <c r="AT176" i="1"/>
  <c r="AT210" i="1"/>
  <c r="AP228" i="1"/>
  <c r="AL228" i="1"/>
  <c r="AH228" i="1"/>
  <c r="AD228" i="1"/>
  <c r="AD229" i="1" s="1"/>
  <c r="Z228" i="1"/>
  <c r="Z229" i="1" s="1"/>
  <c r="V228" i="1"/>
  <c r="V229" i="1" s="1"/>
  <c r="R228" i="1"/>
  <c r="R229" i="1" s="1"/>
  <c r="AK228" i="1"/>
  <c r="AG228" i="1"/>
  <c r="AG229" i="1" s="1"/>
  <c r="AC228" i="1"/>
  <c r="D20" i="2" s="1"/>
  <c r="Y228" i="1"/>
  <c r="U228" i="1"/>
  <c r="AQ228" i="1"/>
  <c r="AQ229" i="1" s="1"/>
  <c r="AF228" i="1"/>
  <c r="AB228" i="1"/>
  <c r="X228" i="1"/>
  <c r="X229" i="1" s="1"/>
  <c r="T228" i="1"/>
  <c r="T229" i="1" s="1"/>
  <c r="Q228" i="1"/>
  <c r="AA229" i="1" l="1"/>
  <c r="AJ229" i="1"/>
  <c r="D28" i="2"/>
  <c r="F28" i="2" s="1"/>
  <c r="F20" i="2"/>
  <c r="F18" i="2"/>
  <c r="AO229" i="1"/>
  <c r="AM229" i="1"/>
  <c r="AC229" i="1"/>
  <c r="D37" i="2"/>
  <c r="AP229" i="1"/>
  <c r="H214" i="1"/>
  <c r="H215" i="1"/>
  <c r="F227" i="1"/>
  <c r="G227" i="1"/>
  <c r="E227" i="1"/>
  <c r="P227" i="1"/>
  <c r="AT227" i="1" s="1"/>
  <c r="K227" i="1"/>
  <c r="H225" i="1"/>
  <c r="H224" i="1"/>
  <c r="H223" i="1"/>
  <c r="H222" i="1"/>
  <c r="H221" i="1"/>
  <c r="H220" i="1"/>
  <c r="H219" i="1"/>
  <c r="H218" i="1"/>
  <c r="H217" i="1"/>
  <c r="H216" i="1"/>
  <c r="H227" i="1" l="1"/>
  <c r="AS210" i="1"/>
  <c r="K210" i="1"/>
  <c r="F210" i="1"/>
  <c r="G210" i="1"/>
  <c r="H205" i="1"/>
  <c r="H206" i="1"/>
  <c r="H207" i="1"/>
  <c r="H204" i="1"/>
  <c r="H208" i="1"/>
  <c r="E210" i="1"/>
  <c r="H203" i="1"/>
  <c r="H202" i="1"/>
  <c r="H201" i="1"/>
  <c r="H200" i="1"/>
  <c r="H199" i="1"/>
  <c r="H198" i="1"/>
  <c r="H197" i="1"/>
  <c r="H196" i="1"/>
  <c r="H195" i="1"/>
  <c r="H194" i="1"/>
  <c r="H193" i="1"/>
  <c r="E191" i="1"/>
  <c r="F191" i="1"/>
  <c r="G191" i="1"/>
  <c r="K191" i="1"/>
  <c r="P191" i="1"/>
  <c r="AT191" i="1" s="1"/>
  <c r="H235" i="1"/>
  <c r="H210" i="1" l="1"/>
  <c r="K176" i="1"/>
  <c r="K126" i="1"/>
  <c r="K106" i="1"/>
  <c r="K91" i="1"/>
  <c r="K75" i="1"/>
  <c r="K39" i="1"/>
  <c r="K26" i="1"/>
  <c r="K144" i="1"/>
  <c r="H189" i="1"/>
  <c r="H178" i="1"/>
  <c r="H188" i="1"/>
  <c r="H187" i="1"/>
  <c r="H186" i="1"/>
  <c r="H185" i="1"/>
  <c r="H184" i="1"/>
  <c r="H183" i="1"/>
  <c r="H182" i="1"/>
  <c r="H181" i="1"/>
  <c r="H180" i="1"/>
  <c r="H179" i="1"/>
  <c r="K229" i="1" l="1"/>
  <c r="H191" i="1"/>
  <c r="AS176" i="1"/>
  <c r="F176" i="1"/>
  <c r="G176" i="1"/>
  <c r="E176" i="1"/>
  <c r="H237" i="1" l="1"/>
  <c r="H176" i="1" l="1"/>
  <c r="AT159" i="1" l="1"/>
  <c r="H159" i="1" l="1"/>
  <c r="F144" i="1"/>
  <c r="G144" i="1"/>
  <c r="AS144" i="1"/>
  <c r="E144" i="1"/>
  <c r="H144" i="1" l="1"/>
  <c r="AT126" i="1"/>
  <c r="AW126" i="1" s="1"/>
  <c r="F106" i="1"/>
  <c r="G106" i="1"/>
  <c r="E106" i="1"/>
  <c r="H91" i="1" l="1"/>
  <c r="H75" i="1" l="1"/>
  <c r="AT91" i="1"/>
  <c r="D22" i="2"/>
  <c r="P26" i="1"/>
  <c r="AT26" i="1" s="1"/>
  <c r="F22" i="2" l="1"/>
  <c r="P228" i="1"/>
  <c r="E229" i="1"/>
  <c r="D14" i="2"/>
  <c r="D10" i="2"/>
  <c r="AS228" i="1"/>
  <c r="F229" i="1"/>
  <c r="D27" i="2"/>
  <c r="D13" i="2"/>
  <c r="D6" i="2"/>
  <c r="D29" i="2"/>
  <c r="D26" i="2"/>
  <c r="D19" i="2"/>
  <c r="D11" i="2"/>
  <c r="D8" i="2"/>
  <c r="D30" i="2"/>
  <c r="D21" i="2"/>
  <c r="D9" i="2"/>
  <c r="D25" i="2"/>
  <c r="D17" i="2"/>
  <c r="D12" i="2"/>
  <c r="D7" i="2"/>
  <c r="D44" i="2" l="1"/>
  <c r="F21" i="2"/>
  <c r="F19" i="2"/>
  <c r="D5" i="2"/>
  <c r="AT228" i="1"/>
  <c r="AS229" i="1"/>
  <c r="E15" i="2" l="1"/>
  <c r="C15" i="2"/>
  <c r="AL5" i="1"/>
  <c r="AL229" i="1" s="1"/>
  <c r="AK5" i="1"/>
  <c r="AK229" i="1" s="1"/>
  <c r="AH5" i="1"/>
  <c r="AH229" i="1" s="1"/>
  <c r="AF5" i="1"/>
  <c r="AF229" i="1" s="1"/>
  <c r="AB5" i="1"/>
  <c r="AB229" i="1" s="1"/>
  <c r="Y5" i="1"/>
  <c r="Y229" i="1" s="1"/>
  <c r="U5" i="1"/>
  <c r="U229" i="1" s="1"/>
  <c r="Q5" i="1"/>
  <c r="P229" i="1"/>
  <c r="Q229" i="1" l="1"/>
  <c r="AT5" i="1"/>
  <c r="C31" i="2"/>
  <c r="C23" i="2"/>
  <c r="E33" i="2"/>
  <c r="C33" i="2" l="1"/>
  <c r="C35" i="2" s="1"/>
  <c r="G229" i="1" l="1"/>
  <c r="H239" i="1" l="1"/>
  <c r="H240" i="1" s="1"/>
  <c r="H229" i="1" l="1"/>
  <c r="F27" i="2" l="1"/>
  <c r="F11" i="2"/>
  <c r="F29" i="2"/>
  <c r="F30" i="2"/>
  <c r="F9" i="2"/>
  <c r="F7" i="2"/>
  <c r="F13" i="2"/>
  <c r="F26" i="2"/>
  <c r="F12" i="2" l="1"/>
  <c r="F8" i="2"/>
  <c r="F6" i="2"/>
  <c r="F10" i="2"/>
  <c r="F5" i="2"/>
  <c r="F14" i="2"/>
  <c r="F15" i="2" l="1"/>
  <c r="D23" i="2"/>
  <c r="D15" i="2"/>
  <c r="F17" i="2"/>
  <c r="F23" i="2" s="1"/>
  <c r="D31" i="2"/>
  <c r="F25" i="2"/>
  <c r="F31" i="2" s="1"/>
  <c r="D33" i="2" l="1"/>
  <c r="F33" i="2" s="1"/>
  <c r="D35" i="2" l="1"/>
  <c r="J39" i="1" l="1"/>
  <c r="J59" i="1" s="1"/>
  <c r="J60" i="1" s="1"/>
  <c r="J61" i="1" s="1"/>
  <c r="J62" i="1" s="1"/>
  <c r="J63" i="1" s="1"/>
  <c r="J64" i="1" s="1"/>
  <c r="J65" i="1" s="1"/>
  <c r="J66" i="1" s="1"/>
  <c r="J67" i="1" s="1"/>
  <c r="J68" i="1" s="1"/>
  <c r="J69" i="1" s="1"/>
  <c r="J70" i="1" s="1"/>
  <c r="J71" i="1" s="1"/>
  <c r="J72" i="1" s="1"/>
  <c r="J73" i="1" s="1"/>
  <c r="J75" i="1" l="1"/>
  <c r="J77" i="1" l="1"/>
  <c r="J78" i="1" s="1"/>
  <c r="J79" i="1" s="1"/>
  <c r="J80" i="1" s="1"/>
  <c r="J81" i="1" s="1"/>
  <c r="J82" i="1" s="1"/>
  <c r="J83" i="1" s="1"/>
  <c r="J84" i="1" s="1"/>
  <c r="J85" i="1" s="1"/>
  <c r="J86" i="1" s="1"/>
  <c r="J87" i="1" l="1"/>
  <c r="J88" i="1" s="1"/>
  <c r="J89" i="1" s="1"/>
  <c r="J91" i="1" s="1"/>
  <c r="J93" i="1" s="1"/>
  <c r="J94" i="1" s="1"/>
  <c r="J95" i="1" s="1"/>
  <c r="J96" i="1" s="1"/>
  <c r="J97" i="1" s="1"/>
  <c r="J98" i="1" s="1"/>
  <c r="J99" i="1" s="1"/>
  <c r="J100" i="1" l="1"/>
  <c r="J101" i="1" s="1"/>
  <c r="J102" i="1" s="1"/>
  <c r="J103" i="1" s="1"/>
  <c r="J104" i="1" s="1"/>
  <c r="J106" i="1" l="1"/>
  <c r="J110" i="1" s="1"/>
  <c r="J111" i="1" s="1"/>
  <c r="J112" i="1" s="1"/>
  <c r="J113" i="1" s="1"/>
  <c r="J114" i="1" s="1"/>
  <c r="J115" i="1" s="1"/>
  <c r="J116" i="1" s="1"/>
  <c r="J117" i="1" s="1"/>
  <c r="J118" i="1" s="1"/>
  <c r="J119" i="1" s="1"/>
  <c r="J120" i="1" s="1"/>
  <c r="J121" i="1" s="1"/>
  <c r="J122" i="1" s="1"/>
  <c r="J123" i="1" s="1"/>
  <c r="J124" i="1" s="1"/>
  <c r="J126" i="1" l="1"/>
  <c r="J128" i="1" l="1"/>
  <c r="J129" i="1" s="1"/>
  <c r="J130" i="1" s="1"/>
  <c r="J131" i="1" s="1"/>
  <c r="J132" i="1" s="1"/>
  <c r="J133" i="1" s="1"/>
  <c r="J134" i="1" s="1"/>
  <c r="J135" i="1" s="1"/>
  <c r="J136" i="1" s="1"/>
  <c r="J137" i="1" s="1"/>
  <c r="J138" i="1" s="1"/>
  <c r="J139" i="1" s="1"/>
  <c r="J140" i="1" s="1"/>
  <c r="J141" i="1" s="1"/>
  <c r="J142" i="1" s="1"/>
  <c r="J144" i="1" l="1"/>
  <c r="J146" i="1" l="1"/>
  <c r="J147" i="1" s="1"/>
  <c r="J148" i="1" l="1"/>
  <c r="J149" i="1" s="1"/>
  <c r="J150" i="1" s="1"/>
  <c r="J151" i="1" s="1"/>
  <c r="J152" i="1" s="1"/>
  <c r="J153" i="1" s="1"/>
  <c r="J154" i="1" s="1"/>
  <c r="J155" i="1" s="1"/>
  <c r="J156" i="1" s="1"/>
  <c r="J157" i="1" s="1"/>
  <c r="J159" i="1" s="1"/>
  <c r="J163" i="1" s="1"/>
  <c r="J164" i="1" s="1"/>
  <c r="J165" i="1" s="1"/>
  <c r="J166" i="1" s="1"/>
  <c r="J167" i="1" s="1"/>
  <c r="J168" i="1" s="1"/>
  <c r="J169" i="1" s="1"/>
  <c r="J170" i="1" s="1"/>
  <c r="J171" i="1" s="1"/>
  <c r="J172" i="1" s="1"/>
  <c r="J173" i="1" s="1"/>
  <c r="J174" i="1" s="1"/>
  <c r="J229" i="1" s="1"/>
  <c r="J176" i="1" l="1"/>
  <c r="J178" i="1" s="1"/>
  <c r="J179" i="1" s="1"/>
  <c r="J180" i="1" s="1"/>
  <c r="J181" i="1" s="1"/>
  <c r="J182" i="1" s="1"/>
  <c r="J183" i="1" s="1"/>
  <c r="J184" i="1" s="1"/>
  <c r="J185" i="1" s="1"/>
  <c r="J186" i="1" s="1"/>
  <c r="J187" i="1" s="1"/>
  <c r="J188" i="1" s="1"/>
  <c r="J189" i="1" s="1"/>
  <c r="J191" i="1" s="1"/>
  <c r="J193" i="1" s="1"/>
  <c r="J194" i="1" s="1"/>
  <c r="J195" i="1" s="1"/>
  <c r="J196" i="1" s="1"/>
  <c r="J197" i="1" s="1"/>
  <c r="J198" i="1" s="1"/>
  <c r="J199" i="1" s="1"/>
  <c r="J200" i="1" s="1"/>
  <c r="J201" i="1" s="1"/>
  <c r="J202" i="1" s="1"/>
  <c r="J203" i="1" s="1"/>
  <c r="J204" i="1" s="1"/>
  <c r="J205" i="1" s="1"/>
  <c r="J206" i="1" s="1"/>
  <c r="J207" i="1" s="1"/>
  <c r="J208" i="1" s="1"/>
  <c r="J210" i="1" s="1"/>
  <c r="J214" i="1" s="1"/>
  <c r="J215" i="1" s="1"/>
  <c r="J216" i="1" s="1"/>
  <c r="J217" i="1" s="1"/>
  <c r="J218" i="1" s="1"/>
  <c r="J219" i="1" s="1"/>
  <c r="J220" i="1" s="1"/>
  <c r="J221" i="1" s="1"/>
  <c r="J222" i="1" s="1"/>
  <c r="J223" i="1" s="1"/>
  <c r="J224" i="1" s="1"/>
  <c r="J225" i="1" s="1"/>
  <c r="J227" i="1" s="1"/>
  <c r="J237" i="1"/>
</calcChain>
</file>

<file path=xl/sharedStrings.xml><?xml version="1.0" encoding="utf-8"?>
<sst xmlns="http://schemas.openxmlformats.org/spreadsheetml/2006/main" count="998" uniqueCount="366">
  <si>
    <t>Date</t>
  </si>
  <si>
    <t>Income</t>
  </si>
  <si>
    <t>Payee</t>
  </si>
  <si>
    <t>Purpose</t>
  </si>
  <si>
    <t>Village Hall Manager</t>
  </si>
  <si>
    <t>VHM Salary April</t>
  </si>
  <si>
    <t>Expenditure ex vat</t>
  </si>
  <si>
    <t>Vat</t>
  </si>
  <si>
    <t>Expenditure inc vat</t>
  </si>
  <si>
    <t>LGPC</t>
  </si>
  <si>
    <t>Warden Services April</t>
  </si>
  <si>
    <t>SRT</t>
  </si>
  <si>
    <t>VHM Salary receipt April</t>
  </si>
  <si>
    <t>Clerk</t>
  </si>
  <si>
    <t>Salary April</t>
  </si>
  <si>
    <t>Clerk Petty Cash</t>
  </si>
  <si>
    <t>April</t>
  </si>
  <si>
    <t>May</t>
  </si>
  <si>
    <t>Salary May</t>
  </si>
  <si>
    <t>VHM Salary receipt May</t>
  </si>
  <si>
    <t>Monthly total income/expenditure</t>
  </si>
  <si>
    <t>HAPTC</t>
  </si>
  <si>
    <t>Balance</t>
  </si>
  <si>
    <t>Budget Main Heading</t>
  </si>
  <si>
    <t>Budget Sub heading</t>
  </si>
  <si>
    <t>Admin</t>
  </si>
  <si>
    <t>Pro fees</t>
  </si>
  <si>
    <t>Open Spaces</t>
  </si>
  <si>
    <t>Warden Services</t>
  </si>
  <si>
    <t>Green</t>
  </si>
  <si>
    <t>Infrastructure</t>
  </si>
  <si>
    <t>Village Hall</t>
  </si>
  <si>
    <t>Clerks salary</t>
  </si>
  <si>
    <t>Playing field</t>
  </si>
  <si>
    <t>Insurance</t>
  </si>
  <si>
    <t>Open spaces</t>
  </si>
  <si>
    <t>Churchyard</t>
  </si>
  <si>
    <t>Business Reserve Account 2 54221064</t>
  </si>
  <si>
    <t>Current Account 51858177</t>
  </si>
  <si>
    <t>Business Reserve Account 1 51803305</t>
  </si>
  <si>
    <t>Payment to LGPC of precept by Dacorum BC</t>
  </si>
  <si>
    <t>MW Agri</t>
  </si>
  <si>
    <t>Annual subscription</t>
  </si>
  <si>
    <t>Clerk PAYE</t>
  </si>
  <si>
    <t>PAYE April</t>
  </si>
  <si>
    <t>Training and subscriptions</t>
  </si>
  <si>
    <t>VHM Salary May</t>
  </si>
  <si>
    <t>Warden Services May</t>
  </si>
  <si>
    <t>PAYE May</t>
  </si>
  <si>
    <t>Budget Headings</t>
  </si>
  <si>
    <t>Administration</t>
  </si>
  <si>
    <t>Budget</t>
  </si>
  <si>
    <t>Monthly Spend</t>
  </si>
  <si>
    <t xml:space="preserve">Phone Bill </t>
  </si>
  <si>
    <t>Stamps, Stationary, ink</t>
  </si>
  <si>
    <t>Comms</t>
  </si>
  <si>
    <t>Gates, fences, street furniture</t>
  </si>
  <si>
    <t>Noticeboards</t>
  </si>
  <si>
    <t>Path and Road works</t>
  </si>
  <si>
    <t>Tree works</t>
  </si>
  <si>
    <t>Warden services</t>
  </si>
  <si>
    <t>Total monthly spend (check box)</t>
  </si>
  <si>
    <t>Phone bill</t>
  </si>
  <si>
    <t>Professional fees</t>
  </si>
  <si>
    <t>SUB-TOTAL</t>
  </si>
  <si>
    <t xml:space="preserve">TOTAL </t>
  </si>
  <si>
    <t>Planned expenditure by 31st March 2016</t>
  </si>
  <si>
    <t>Running balance against budget</t>
  </si>
  <si>
    <t>Annual Spend</t>
  </si>
  <si>
    <t>Total Annual spend (check box)</t>
  </si>
  <si>
    <t>VHM Salary June</t>
  </si>
  <si>
    <t>VHM Salary receipt June</t>
  </si>
  <si>
    <t>Salary June</t>
  </si>
  <si>
    <t>PAYE June</t>
  </si>
  <si>
    <t>June</t>
  </si>
  <si>
    <t>Warden Services June</t>
  </si>
  <si>
    <t>July</t>
  </si>
  <si>
    <t>VHM Salary July</t>
  </si>
  <si>
    <t>VHM Salary receipt July</t>
  </si>
  <si>
    <t>Warden Services July</t>
  </si>
  <si>
    <t>Salary July</t>
  </si>
  <si>
    <t>PAYE July</t>
  </si>
  <si>
    <t>Cheques not presented</t>
  </si>
  <si>
    <t>Donations</t>
  </si>
  <si>
    <t>Training</t>
  </si>
  <si>
    <t>Hall hire for meetings</t>
  </si>
  <si>
    <t>Dog waste bags</t>
  </si>
  <si>
    <t>Training &amp; subscriptions</t>
  </si>
  <si>
    <t xml:space="preserve"> Hall Hire</t>
  </si>
  <si>
    <t>Signed</t>
  </si>
  <si>
    <t>Dated</t>
  </si>
  <si>
    <t xml:space="preserve">Category                                              </t>
  </si>
  <si>
    <t>Sub-Category</t>
  </si>
  <si>
    <t>Locality Budget Grant</t>
  </si>
  <si>
    <t>VHM</t>
  </si>
  <si>
    <t>vhm</t>
  </si>
  <si>
    <t>VHM out</t>
  </si>
  <si>
    <t>vhm out</t>
  </si>
  <si>
    <t>Printing ink/stationery/adhoc other</t>
  </si>
  <si>
    <t>Stationery</t>
  </si>
  <si>
    <t>Footnotes</t>
  </si>
  <si>
    <t>Month</t>
  </si>
  <si>
    <t>Interest</t>
  </si>
  <si>
    <t>HMRC</t>
  </si>
  <si>
    <t>Interest on 54221064</t>
  </si>
  <si>
    <t>Interest on 51803305</t>
  </si>
  <si>
    <t>Other income</t>
  </si>
  <si>
    <t>Monthly total income/expenditure/balance</t>
  </si>
  <si>
    <t>Annual total income/expenditure/balance</t>
  </si>
  <si>
    <t>Cash book Balance</t>
  </si>
  <si>
    <t>Training &amp; subs</t>
  </si>
  <si>
    <t>August</t>
  </si>
  <si>
    <t>Salary Aug</t>
  </si>
  <si>
    <t>PAYE Aug</t>
  </si>
  <si>
    <t>VHM Salary Aug</t>
  </si>
  <si>
    <t>VHM Salary receipt Aug</t>
  </si>
  <si>
    <t>Warden Services Aug</t>
  </si>
  <si>
    <t>September</t>
  </si>
  <si>
    <t>VHM Salary Sept</t>
  </si>
  <si>
    <t>VHM Salary receipt Sept</t>
  </si>
  <si>
    <t>Warden Services Sept</t>
  </si>
  <si>
    <t>Salary Sept</t>
  </si>
  <si>
    <t>PAYE Sept</t>
  </si>
  <si>
    <t xml:space="preserve">Contract payment </t>
  </si>
  <si>
    <t>October</t>
  </si>
  <si>
    <t>VHM Salary Oct</t>
  </si>
  <si>
    <t>VHM Salary receipt Oct</t>
  </si>
  <si>
    <t>Warden Services Oct</t>
  </si>
  <si>
    <t>Salary Oct</t>
  </si>
  <si>
    <t>PAYE Oct</t>
  </si>
  <si>
    <t>Contract payment Oct</t>
  </si>
  <si>
    <t>Clerk - Petty Cash</t>
  </si>
  <si>
    <t>Hall Hire</t>
  </si>
  <si>
    <t>November</t>
  </si>
  <si>
    <t>VHM Salary Nov</t>
  </si>
  <si>
    <t>VHM Salary receipt Nov</t>
  </si>
  <si>
    <t>Warden Services Nov</t>
  </si>
  <si>
    <t>Salary Nov</t>
  </si>
  <si>
    <t>PAYE Nov</t>
  </si>
  <si>
    <t>December</t>
  </si>
  <si>
    <t>VHM Salary Dec</t>
  </si>
  <si>
    <t>VHM Salary receipt Dec</t>
  </si>
  <si>
    <t>Warden Services Dec</t>
  </si>
  <si>
    <t>Salary Dec</t>
  </si>
  <si>
    <t>PAYE Dec</t>
  </si>
  <si>
    <t>Contract payment Dec</t>
  </si>
  <si>
    <t>Contract payment Nov</t>
  </si>
  <si>
    <t>Balance including vat reclaim</t>
  </si>
  <si>
    <t>January</t>
  </si>
  <si>
    <t>VHM Salary Jan</t>
  </si>
  <si>
    <t>VHM Salary receipt Jan</t>
  </si>
  <si>
    <t>Warden Services Jan</t>
  </si>
  <si>
    <t>Salary Jan</t>
  </si>
  <si>
    <t>PAYE Jan</t>
  </si>
  <si>
    <t>GI Rogers and Son</t>
  </si>
  <si>
    <t>Christmas Tree</t>
  </si>
  <si>
    <t>Contract payment Jan and light de-installation</t>
  </si>
  <si>
    <t>Batteries for tree and stamps</t>
  </si>
  <si>
    <t>Contribution towards tree from Cricket Club</t>
  </si>
  <si>
    <t>Contribution towards fence from P Roxan</t>
  </si>
  <si>
    <t>Section 137 expenditure</t>
  </si>
  <si>
    <t>Recon with bank statement</t>
  </si>
  <si>
    <t>Section 137 expenditure (see footnote)</t>
  </si>
  <si>
    <t>February</t>
  </si>
  <si>
    <t>VHM Salary Feb</t>
  </si>
  <si>
    <t>VHM Salary receipt Feb</t>
  </si>
  <si>
    <t>Warden Services Feb</t>
  </si>
  <si>
    <t>Salary Feb</t>
  </si>
  <si>
    <t>PAYE Feb</t>
  </si>
  <si>
    <t>Annual phone rental + calls + ink and title plan</t>
  </si>
  <si>
    <t>Phone Bill</t>
  </si>
  <si>
    <t>Contract payment Feb</t>
  </si>
  <si>
    <t>Sign of the Times</t>
  </si>
  <si>
    <t>Byelaws metal printed signs</t>
  </si>
  <si>
    <t>Winding up of Youth Club funds</t>
  </si>
  <si>
    <t>Contribution for Christmas Tree from Gaddesden Society</t>
  </si>
  <si>
    <t>Play Areas</t>
  </si>
  <si>
    <t>East of England Ambulance</t>
  </si>
  <si>
    <t>Donation</t>
  </si>
  <si>
    <t>Little Gaddesden Sports Club</t>
  </si>
  <si>
    <t>Hire of the Pavilion</t>
  </si>
  <si>
    <t>Village Hall Man. Committee</t>
  </si>
  <si>
    <t>Hire of Village Hall</t>
  </si>
  <si>
    <t>Peter Grainger</t>
  </si>
  <si>
    <t>Logo design</t>
  </si>
  <si>
    <t>March</t>
  </si>
  <si>
    <t>VHM Salary March</t>
  </si>
  <si>
    <t>VHM Salary receipt March</t>
  </si>
  <si>
    <t>Warden Services March</t>
  </si>
  <si>
    <t>Salary March</t>
  </si>
  <si>
    <t>PAYE March</t>
  </si>
  <si>
    <t>Poo bags, inks</t>
  </si>
  <si>
    <t>Contract payment March</t>
  </si>
  <si>
    <t>Training course</t>
  </si>
  <si>
    <t>Roof lighting for village hall</t>
  </si>
  <si>
    <t>Summit Roofing</t>
  </si>
  <si>
    <t>Donation for use of car park</t>
  </si>
  <si>
    <t>Minuted</t>
  </si>
  <si>
    <t>All expenditure and income should be approved and minuted, I have noted in column I by putting a 1 in the column if minuted and putting a pink block with a letter where not.</t>
  </si>
  <si>
    <t>Green and Playing Field</t>
  </si>
  <si>
    <t>Stamps, Stationery, ink</t>
  </si>
  <si>
    <t>Stamps, Stationery</t>
  </si>
  <si>
    <t>Village Hall Manageress (VHM)</t>
  </si>
  <si>
    <t>VHM reimbursement</t>
  </si>
  <si>
    <t>Donations/rent and Interest</t>
  </si>
  <si>
    <t>Stationary</t>
  </si>
  <si>
    <t xml:space="preserve">Notes </t>
  </si>
  <si>
    <t>All inclusive of vat</t>
  </si>
  <si>
    <t>Clerk's salary</t>
  </si>
  <si>
    <t>VHM Salary</t>
  </si>
  <si>
    <t>VHM Salary reimbursement</t>
  </si>
  <si>
    <t>Rent, Interest &amp; Donations</t>
  </si>
  <si>
    <t>Check every month that the total expense and income in column E to H is mirrored in columns P to AP</t>
  </si>
  <si>
    <t>Stationery, ink, tel calls</t>
  </si>
  <si>
    <t>VAT reclaim</t>
  </si>
  <si>
    <t>Total in the bank</t>
  </si>
  <si>
    <t>External audit</t>
  </si>
  <si>
    <t xml:space="preserve">Total Planned and Actual spend </t>
  </si>
  <si>
    <t xml:space="preserve">One-Off Payment </t>
  </si>
  <si>
    <t xml:space="preserve">Council Tax Support Grant </t>
  </si>
  <si>
    <t>Concurrent Services</t>
  </si>
  <si>
    <t xml:space="preserve">Wardens </t>
  </si>
  <si>
    <t xml:space="preserve">Total from DBC </t>
  </si>
  <si>
    <t>Road safety</t>
  </si>
  <si>
    <t>Total (after all cheques cleared)</t>
  </si>
  <si>
    <t>Rent,interest and donations</t>
  </si>
  <si>
    <t>Communications (newsletter, web site)</t>
  </si>
  <si>
    <t>Car park improvements</t>
  </si>
  <si>
    <t>Actual spend to date</t>
  </si>
  <si>
    <t xml:space="preserve">Balance after expenditure </t>
  </si>
  <si>
    <t>Road Safety</t>
  </si>
  <si>
    <t>Talktalk Business</t>
  </si>
  <si>
    <t>Domain name and e-mail hosting</t>
  </si>
  <si>
    <t>Path and roadworks</t>
  </si>
  <si>
    <t>Income (Planned and actual)</t>
  </si>
  <si>
    <t>David Brattle</t>
  </si>
  <si>
    <t>Training &amp; Subs</t>
  </si>
  <si>
    <t>PKF Little john LLP</t>
  </si>
  <si>
    <t>Electricity on the Green</t>
  </si>
  <si>
    <t>Gates, fences and street furniture</t>
  </si>
  <si>
    <t xml:space="preserve">Precept Demand </t>
  </si>
  <si>
    <t xml:space="preserve">Dacorum B. C. </t>
  </si>
  <si>
    <t>Equipment maintenance</t>
  </si>
  <si>
    <t>Projects</t>
  </si>
  <si>
    <t>Equipment Maintenance</t>
  </si>
  <si>
    <t>Reimbursement by VHMC matches payments in line 34 above</t>
  </si>
  <si>
    <t>Dacorum Grant and Precept</t>
  </si>
  <si>
    <t>Contract &amp; rear and side of village hall, tennis court hedge, weed hornbeam hedge</t>
  </si>
  <si>
    <t xml:space="preserve">Vat reclaim                             </t>
  </si>
  <si>
    <t>The Green</t>
  </si>
  <si>
    <t>Training and subs</t>
  </si>
  <si>
    <t xml:space="preserve">Village Hall </t>
  </si>
  <si>
    <t>Basketball surface</t>
  </si>
  <si>
    <t>Andrew Farrow</t>
  </si>
  <si>
    <t>Internal auditor fee</t>
  </si>
  <si>
    <t>Admin Communications</t>
  </si>
  <si>
    <t xml:space="preserve">Admin </t>
  </si>
  <si>
    <t>Contract payment</t>
  </si>
  <si>
    <t>Account Statement date</t>
  </si>
  <si>
    <t>Account</t>
  </si>
  <si>
    <t>VHMC</t>
  </si>
  <si>
    <t>Repayment to VHMC of overpayment of Managers salary</t>
  </si>
  <si>
    <t>Printing ink &amp; phone</t>
  </si>
  <si>
    <t>Reconcilliation date</t>
  </si>
  <si>
    <t>Communications</t>
  </si>
  <si>
    <t>Church</t>
  </si>
  <si>
    <t>2 boxes per year, this is the minimum really</t>
  </si>
  <si>
    <t>Need to make this gross to give full vat benefit to Village Hall (£3750 x 1.2= £4500)</t>
  </si>
  <si>
    <t>Needed for play equipment</t>
  </si>
  <si>
    <t>VAT reclaim at end of 2020/21 if successful</t>
  </si>
  <si>
    <t>Noticeboards &amp; Benches</t>
  </si>
  <si>
    <t>Noticeboards &amp; benches and Quick read</t>
  </si>
  <si>
    <t>Gravel replacement on grid</t>
  </si>
  <si>
    <t>Planned tree works following on from arboricultural survey</t>
  </si>
  <si>
    <t xml:space="preserve">Reserved for approved Projects </t>
  </si>
  <si>
    <t>Defib pads for First responders was 2019-20 donation</t>
  </si>
  <si>
    <t>Quick read is a new project for reading bar code info on assets such as benches</t>
  </si>
  <si>
    <t>Church for its charitable purposes</t>
  </si>
  <si>
    <t>Includes last years pay increase</t>
  </si>
  <si>
    <t>No PPP grant available to add to this</t>
  </si>
  <si>
    <t>Relocation of SID</t>
  </si>
  <si>
    <t>No CIL expected</t>
  </si>
  <si>
    <t>Grants</t>
  </si>
  <si>
    <t>PPP grant no longer available. Can apply for DBC Community Grant</t>
  </si>
  <si>
    <t>0% precept increase</t>
  </si>
  <si>
    <t>Contract &amp; Lady M, Christmas Tree, Lights on&amp;off, shop verge, power, hay cut</t>
  </si>
  <si>
    <t>Printing ink, laminating sheets, paper, Folder for minutes, plus anything else arising</t>
  </si>
  <si>
    <t>Previously 12 evening meetings @£45 plus 3 additional meetings @ £27</t>
  </si>
  <si>
    <t>Money in the bank (at start of the year)</t>
  </si>
  <si>
    <t>Annual premium £667 is the last of a 3 year deal expiring June 2022</t>
  </si>
  <si>
    <t>Carryover from 2020/21</t>
  </si>
  <si>
    <t>Little Gaddesden Parish Council 2021/22 Income &amp; expenditure (£)</t>
  </si>
  <si>
    <t>Scottish Power</t>
  </si>
  <si>
    <t>Jackson River Film</t>
  </si>
  <si>
    <t>Payment for hire of car park</t>
  </si>
  <si>
    <t>Lyn Hyde</t>
  </si>
  <si>
    <t>Wooden stake and ties for Lady Marian trees</t>
  </si>
  <si>
    <t>KND Surveys</t>
  </si>
  <si>
    <t>Land survey Lady Marian ground</t>
  </si>
  <si>
    <t>Zurich Insurance</t>
  </si>
  <si>
    <t>Annual renewal 3rd year of 3 year agreement</t>
  </si>
  <si>
    <t>Bank Account Statement date</t>
  </si>
  <si>
    <t>Section 137 expenditure. The Parish Council has specific powers that cover regular spend items like salaries of the Clerk, admin costs and all are covered by legislation (often by the Local Government Act 1972, (LGA). Where there is not specific legislation covering an item section 137 of the LGA allows Councils to spend up to in the case of Little Gaddesden Parish Council £8.41 per elector (c £7,569pa) for 2021-22 subject to rules on recording the spend, the benefit to the community being commensurate with the spend level and that it must not be given to individuals</t>
  </si>
  <si>
    <t>Car park</t>
  </si>
  <si>
    <t>Vat reimbursement</t>
  </si>
  <si>
    <t>Vat reclaim</t>
  </si>
  <si>
    <t>PC websites</t>
  </si>
  <si>
    <t>Web site Maintenance fee</t>
  </si>
  <si>
    <t>Paul Kelly</t>
  </si>
  <si>
    <t>Petty cash adapter plug for projector</t>
  </si>
  <si>
    <t>Rospa PlaySafety</t>
  </si>
  <si>
    <t>Safety Inspection</t>
  </si>
  <si>
    <t>External (£360) and Internal Audit (£275) &amp; ROSPA inspection (£198)</t>
  </si>
  <si>
    <t>Printing, web site changes, allows also £240 for maintenance)</t>
  </si>
  <si>
    <t xml:space="preserve">HAPTC (£645.60 for coming year) + New Cllr Training (£300)+ (ICO £40) </t>
  </si>
  <si>
    <t>Grant/Precept received</t>
  </si>
  <si>
    <t>Bank interest plus Football Club and Cricket club contributions to Maintenance contract plus filming</t>
  </si>
  <si>
    <t>Phone, gravel for car park,litter pickers</t>
  </si>
  <si>
    <t>Telephone, ink, computer service</t>
  </si>
  <si>
    <t>LG Sports Club</t>
  </si>
  <si>
    <t>Hire of pavilion</t>
  </si>
  <si>
    <t>Scouts</t>
  </si>
  <si>
    <t>Rent for Scout Hut lease</t>
  </si>
  <si>
    <t>Signs of the Times</t>
  </si>
  <si>
    <t>Lady Marian sign</t>
  </si>
  <si>
    <t>Notice board manufacture</t>
  </si>
  <si>
    <t>Petty Cash - no claim</t>
  </si>
  <si>
    <t>£25.20 per month (rental &amp; calls)</t>
  </si>
  <si>
    <t>Kompan</t>
  </si>
  <si>
    <t>Roundabout surfacing</t>
  </si>
  <si>
    <t>Howson</t>
  </si>
  <si>
    <t>Steel fence around Lady Marian Memorial</t>
  </si>
  <si>
    <t>Behr and Son</t>
  </si>
  <si>
    <t>Hay cutting and bailing</t>
  </si>
  <si>
    <t>Gates, fences etc</t>
  </si>
  <si>
    <t>Training course for Clerk</t>
  </si>
  <si>
    <t>Telephone</t>
  </si>
  <si>
    <t>Land Registry</t>
  </si>
  <si>
    <t>Search</t>
  </si>
  <si>
    <t>Majestic Trees</t>
  </si>
  <si>
    <t>Training course for Cllr Thompson</t>
  </si>
  <si>
    <t>Daniel Bunting</t>
  </si>
  <si>
    <t>Wooden deer guard for Liquidambar tree</t>
  </si>
  <si>
    <t>Church of St Peter &amp; St Paul</t>
  </si>
  <si>
    <t>Donation for Charitable purposes</t>
  </si>
  <si>
    <t>Tree guard and pins</t>
  </si>
  <si>
    <t xml:space="preserve">CPRE </t>
  </si>
  <si>
    <t>Membership Year 1</t>
  </si>
  <si>
    <t>General</t>
  </si>
  <si>
    <t>Map search re Church Road</t>
  </si>
  <si>
    <t>Phone</t>
  </si>
  <si>
    <t>Royal British Legion</t>
  </si>
  <si>
    <t>Wreath</t>
  </si>
  <si>
    <t>Queens Canopy contribution from HCC</t>
  </si>
  <si>
    <t>Rent, interest and donations</t>
  </si>
  <si>
    <t>Repayment of Petty Cash claim for CPRE subs</t>
  </si>
  <si>
    <t>Planned and actual expenditure and income 2022-23</t>
  </si>
  <si>
    <t>Vat reclaim estimate for 2021/22</t>
  </si>
  <si>
    <t>2022-23</t>
  </si>
  <si>
    <t>Community Infrastructure Levy (CIL)</t>
  </si>
  <si>
    <t>For high priority projects identified during the year Platinum Jubilee. SID etc</t>
  </si>
  <si>
    <t>1st April 2022</t>
  </si>
  <si>
    <t>Budget 2022/23</t>
  </si>
  <si>
    <t>Estimate</t>
  </si>
  <si>
    <t>16th May  2022</t>
  </si>
  <si>
    <t xml:space="preserve">Monthly rate of £264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</si>
</sst>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F800]dddd\,\ mmmm\ dd\,\ yyyy"/>
  </numFmts>
  <fonts count="20" x14ac:knownFonts="1">
    <font>
      <sz val="11"/>
      <color theme="1"/>
      <name val="Calibri"/>
      <family val="2"/>
      <scheme val="minor"/>
    </font>
    <font>
      <sz val="11"/>
      <color theme="1"/>
      <name val="Calibri"/>
      <family val="2"/>
      <scheme val="minor"/>
    </font>
    <font>
      <b/>
      <sz val="18"/>
      <color theme="1"/>
      <name val="Calibri"/>
      <family val="2"/>
      <scheme val="minor"/>
    </font>
    <font>
      <sz val="18"/>
      <color theme="1"/>
      <name val="Calibri"/>
      <family val="2"/>
      <scheme val="minor"/>
    </font>
    <font>
      <b/>
      <sz val="24"/>
      <color theme="1"/>
      <name val="Calibri"/>
      <family val="2"/>
      <scheme val="minor"/>
    </font>
    <font>
      <b/>
      <sz val="11"/>
      <color theme="1"/>
      <name val="Calibri"/>
      <family val="2"/>
      <scheme val="minor"/>
    </font>
    <font>
      <sz val="18"/>
      <name val="Calibri"/>
      <family val="2"/>
      <scheme val="minor"/>
    </font>
    <font>
      <b/>
      <sz val="20"/>
      <color theme="1"/>
      <name val="Calibri"/>
      <family val="2"/>
      <scheme val="minor"/>
    </font>
    <font>
      <sz val="18"/>
      <color rgb="FFFF0000"/>
      <name val="Calibri"/>
      <family val="2"/>
      <scheme val="minor"/>
    </font>
    <font>
      <sz val="12"/>
      <color theme="1"/>
      <name val="Calibri"/>
      <family val="2"/>
      <scheme val="minor"/>
    </font>
    <font>
      <sz val="14"/>
      <color theme="1"/>
      <name val="Calibri"/>
      <family val="2"/>
      <scheme val="minor"/>
    </font>
    <font>
      <b/>
      <sz val="14"/>
      <name val="Calibri"/>
      <family val="2"/>
      <scheme val="minor"/>
    </font>
    <font>
      <b/>
      <sz val="14"/>
      <color rgb="FFFF0000"/>
      <name val="Calibri"/>
      <family val="2"/>
      <scheme val="minor"/>
    </font>
    <font>
      <b/>
      <u/>
      <sz val="14"/>
      <color theme="1"/>
      <name val="Calibri"/>
      <family val="2"/>
      <scheme val="minor"/>
    </font>
    <font>
      <b/>
      <sz val="14"/>
      <color theme="1"/>
      <name val="Calibri"/>
      <family val="2"/>
    </font>
    <font>
      <b/>
      <sz val="14"/>
      <color theme="1"/>
      <name val="Calibri"/>
      <family val="2"/>
      <scheme val="minor"/>
    </font>
    <font>
      <sz val="12"/>
      <color theme="1"/>
      <name val="Calibri"/>
      <family val="2"/>
    </font>
    <font>
      <sz val="14"/>
      <color rgb="FF0070C0"/>
      <name val="Calibri"/>
      <family val="2"/>
      <scheme val="minor"/>
    </font>
    <font>
      <sz val="14"/>
      <name val="Calibri"/>
      <family val="2"/>
      <scheme val="minor"/>
    </font>
    <font>
      <u/>
      <sz val="18"/>
      <color theme="1"/>
      <name val="Calibri"/>
      <family val="2"/>
      <scheme val="minor"/>
    </font>
  </fonts>
  <fills count="15">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rgb="FF66FF66"/>
        <bgColor indexed="64"/>
      </patternFill>
    </fill>
    <fill>
      <patternFill patternType="solid">
        <fgColor theme="0" tint="-0.34998626667073579"/>
        <bgColor indexed="64"/>
      </patternFill>
    </fill>
    <fill>
      <patternFill patternType="solid">
        <fgColor rgb="FFCCFFCC"/>
        <bgColor indexed="64"/>
      </patternFill>
    </fill>
    <fill>
      <patternFill patternType="solid">
        <fgColor rgb="FFCCFF99"/>
        <bgColor indexed="64"/>
      </patternFill>
    </fill>
    <fill>
      <patternFill patternType="solid">
        <fgColor rgb="FFFFCCCC"/>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bottom/>
      <diagonal/>
    </border>
    <border>
      <left style="thin">
        <color rgb="FFFF0000"/>
      </left>
      <right style="thin">
        <color rgb="FFFF0000"/>
      </right>
      <top style="thin">
        <color rgb="FFFF0000"/>
      </top>
      <bottom style="thin">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202">
    <xf numFmtId="0" fontId="0" fillId="0" borderId="0" xfId="0"/>
    <xf numFmtId="0" fontId="2" fillId="0" borderId="0" xfId="0" applyFont="1"/>
    <xf numFmtId="2" fontId="3" fillId="0" borderId="0" xfId="0" applyNumberFormat="1" applyFont="1"/>
    <xf numFmtId="0" fontId="3" fillId="0" borderId="0" xfId="0" applyFont="1"/>
    <xf numFmtId="0" fontId="3" fillId="0" borderId="0" xfId="0" applyFont="1" applyAlignment="1">
      <alignment horizontal="left"/>
    </xf>
    <xf numFmtId="0" fontId="3" fillId="0" borderId="0" xfId="0" applyNumberFormat="1" applyFont="1"/>
    <xf numFmtId="0" fontId="3" fillId="3" borderId="0" xfId="0" applyFont="1" applyFill="1" applyBorder="1" applyAlignment="1">
      <alignment horizontal="left"/>
    </xf>
    <xf numFmtId="0" fontId="3" fillId="3" borderId="0" xfId="0" applyFont="1" applyFill="1" applyBorder="1"/>
    <xf numFmtId="0" fontId="3" fillId="3" borderId="0" xfId="0" applyFont="1" applyFill="1"/>
    <xf numFmtId="0" fontId="3" fillId="0" borderId="0" xfId="0" applyFont="1" applyFill="1"/>
    <xf numFmtId="43" fontId="3" fillId="0" borderId="0" xfId="1" applyFont="1" applyAlignment="1">
      <alignment horizontal="right"/>
    </xf>
    <xf numFmtId="43" fontId="3" fillId="0" borderId="0" xfId="1" applyFont="1"/>
    <xf numFmtId="43" fontId="3" fillId="0" borderId="0" xfId="1" applyFont="1" applyFill="1"/>
    <xf numFmtId="43" fontId="3" fillId="3" borderId="0" xfId="1" applyFont="1" applyFill="1" applyBorder="1"/>
    <xf numFmtId="0" fontId="3" fillId="0" borderId="0" xfId="0" applyFont="1" applyFill="1" applyBorder="1"/>
    <xf numFmtId="0" fontId="3" fillId="4" borderId="0" xfId="0" applyFont="1" applyFill="1"/>
    <xf numFmtId="0" fontId="3" fillId="0" borderId="0" xfId="0" applyFont="1" applyFill="1" applyAlignment="1">
      <alignment wrapText="1"/>
    </xf>
    <xf numFmtId="4" fontId="3" fillId="0" borderId="0" xfId="0" applyNumberFormat="1" applyFont="1"/>
    <xf numFmtId="4" fontId="3" fillId="0" borderId="0" xfId="0" applyNumberFormat="1" applyFont="1" applyFill="1"/>
    <xf numFmtId="4" fontId="3" fillId="3" borderId="0" xfId="0" applyNumberFormat="1" applyFont="1" applyFill="1"/>
    <xf numFmtId="0" fontId="3" fillId="0" borderId="0" xfId="0" applyFont="1" applyAlignment="1">
      <alignment wrapText="1"/>
    </xf>
    <xf numFmtId="0" fontId="3" fillId="0" borderId="0" xfId="0" applyFont="1" applyAlignment="1">
      <alignment horizontal="right" wrapText="1"/>
    </xf>
    <xf numFmtId="43" fontId="3" fillId="9" borderId="0" xfId="1" applyFont="1" applyFill="1"/>
    <xf numFmtId="0" fontId="3" fillId="0" borderId="4" xfId="0" applyFont="1" applyFill="1" applyBorder="1"/>
    <xf numFmtId="0" fontId="3" fillId="0" borderId="5" xfId="0" applyFont="1" applyFill="1" applyBorder="1"/>
    <xf numFmtId="0" fontId="3" fillId="0" borderId="6" xfId="0" applyFont="1" applyFill="1" applyBorder="1"/>
    <xf numFmtId="0" fontId="0" fillId="0" borderId="0" xfId="0" applyAlignment="1">
      <alignment wrapText="1"/>
    </xf>
    <xf numFmtId="0" fontId="3" fillId="10" borderId="0" xfId="0" applyFont="1" applyFill="1"/>
    <xf numFmtId="0" fontId="3" fillId="10" borderId="0" xfId="0" applyFont="1" applyFill="1" applyAlignment="1">
      <alignment wrapText="1"/>
    </xf>
    <xf numFmtId="0" fontId="3" fillId="3" borderId="0" xfId="0" applyFont="1" applyFill="1" applyAlignment="1">
      <alignment wrapText="1"/>
    </xf>
    <xf numFmtId="0" fontId="3" fillId="0" borderId="0" xfId="0" applyFont="1" applyBorder="1"/>
    <xf numFmtId="0" fontId="3" fillId="0" borderId="5" xfId="0" applyFont="1" applyBorder="1"/>
    <xf numFmtId="0" fontId="3" fillId="0" borderId="6" xfId="0" applyFont="1" applyBorder="1"/>
    <xf numFmtId="0" fontId="3" fillId="10" borderId="0" xfId="0" applyFont="1" applyFill="1" applyAlignment="1">
      <alignment horizontal="left"/>
    </xf>
    <xf numFmtId="0" fontId="3" fillId="0" borderId="4" xfId="0" applyFont="1" applyBorder="1"/>
    <xf numFmtId="43" fontId="6" fillId="0" borderId="0" xfId="1" applyFont="1"/>
    <xf numFmtId="0" fontId="6" fillId="6" borderId="0" xfId="0" applyFont="1" applyFill="1" applyAlignment="1">
      <alignment horizontal="center" wrapText="1"/>
    </xf>
    <xf numFmtId="0" fontId="3" fillId="0" borderId="0" xfId="0" applyFont="1" applyFill="1" applyBorder="1" applyAlignment="1">
      <alignment horizontal="left"/>
    </xf>
    <xf numFmtId="43" fontId="3" fillId="0" borderId="0" xfId="1" applyFont="1" applyFill="1" applyBorder="1"/>
    <xf numFmtId="0" fontId="3" fillId="0" borderId="7" xfId="0" applyFont="1" applyBorder="1" applyAlignment="1">
      <alignment horizontal="left"/>
    </xf>
    <xf numFmtId="0" fontId="3" fillId="0" borderId="8" xfId="0" applyFont="1" applyBorder="1"/>
    <xf numFmtId="0" fontId="3" fillId="0" borderId="9" xfId="0" applyFont="1" applyBorder="1" applyAlignment="1">
      <alignment horizontal="left"/>
    </xf>
    <xf numFmtId="0" fontId="3" fillId="0" borderId="10" xfId="0" applyFont="1" applyBorder="1"/>
    <xf numFmtId="0" fontId="3" fillId="0" borderId="11" xfId="0" applyFont="1" applyBorder="1" applyAlignment="1">
      <alignment horizontal="left"/>
    </xf>
    <xf numFmtId="0" fontId="3" fillId="0" borderId="12" xfId="0" applyFont="1" applyBorder="1"/>
    <xf numFmtId="0" fontId="0" fillId="0" borderId="0" xfId="0" applyBorder="1"/>
    <xf numFmtId="0" fontId="3" fillId="2" borderId="0" xfId="0" applyFont="1" applyFill="1" applyAlignment="1">
      <alignment horizontal="center"/>
    </xf>
    <xf numFmtId="1" fontId="3" fillId="0" borderId="0" xfId="0" applyNumberFormat="1" applyFont="1" applyAlignment="1">
      <alignment horizontal="center"/>
    </xf>
    <xf numFmtId="1" fontId="3" fillId="0" borderId="0" xfId="0" applyNumberFormat="1" applyFont="1" applyFill="1" applyAlignment="1">
      <alignment horizontal="center"/>
    </xf>
    <xf numFmtId="1" fontId="3" fillId="10" borderId="0" xfId="0" applyNumberFormat="1" applyFont="1" applyFill="1" applyAlignment="1">
      <alignment horizontal="center"/>
    </xf>
    <xf numFmtId="0" fontId="7" fillId="0" borderId="0" xfId="0" applyFont="1" applyAlignment="1">
      <alignment horizontal="left"/>
    </xf>
    <xf numFmtId="0" fontId="3" fillId="7" borderId="1" xfId="0" applyFont="1" applyFill="1" applyBorder="1"/>
    <xf numFmtId="0" fontId="3" fillId="7" borderId="1" xfId="0" applyFont="1" applyFill="1" applyBorder="1" applyAlignment="1">
      <alignment horizontal="left"/>
    </xf>
    <xf numFmtId="2" fontId="3" fillId="7" borderId="1" xfId="0" applyNumberFormat="1" applyFont="1" applyFill="1" applyBorder="1" applyAlignment="1">
      <alignment horizontal="center"/>
    </xf>
    <xf numFmtId="2" fontId="3" fillId="7" borderId="2" xfId="0" applyNumberFormat="1" applyFont="1" applyFill="1" applyBorder="1" applyAlignment="1">
      <alignment horizontal="center"/>
    </xf>
    <xf numFmtId="4" fontId="3" fillId="7" borderId="1" xfId="0" applyNumberFormat="1" applyFont="1" applyFill="1" applyBorder="1" applyAlignment="1">
      <alignment horizontal="center"/>
    </xf>
    <xf numFmtId="14" fontId="3" fillId="0" borderId="0" xfId="0" applyNumberFormat="1" applyFont="1" applyFill="1" applyAlignment="1">
      <alignment horizontal="left"/>
    </xf>
    <xf numFmtId="14" fontId="3" fillId="0" borderId="0" xfId="0" applyNumberFormat="1" applyFont="1" applyFill="1" applyBorder="1" applyAlignment="1">
      <alignment horizontal="left"/>
    </xf>
    <xf numFmtId="43" fontId="6" fillId="0" borderId="0" xfId="1" applyFont="1" applyFill="1"/>
    <xf numFmtId="2" fontId="3" fillId="0" borderId="0" xfId="0" applyNumberFormat="1" applyFont="1" applyFill="1"/>
    <xf numFmtId="4" fontId="3" fillId="0" borderId="16" xfId="0" applyNumberFormat="1" applyFont="1" applyFill="1" applyBorder="1"/>
    <xf numFmtId="4" fontId="3" fillId="10" borderId="0" xfId="0" applyNumberFormat="1" applyFont="1" applyFill="1"/>
    <xf numFmtId="4" fontId="3" fillId="10" borderId="16" xfId="0" applyNumberFormat="1" applyFont="1" applyFill="1" applyBorder="1"/>
    <xf numFmtId="0" fontId="0" fillId="0" borderId="0" xfId="0" applyAlignment="1">
      <alignment horizontal="left"/>
    </xf>
    <xf numFmtId="4" fontId="3" fillId="7" borderId="1" xfId="0" applyNumberFormat="1" applyFont="1" applyFill="1" applyBorder="1" applyAlignment="1">
      <alignment horizontal="center" wrapText="1"/>
    </xf>
    <xf numFmtId="2" fontId="3" fillId="5" borderId="1" xfId="0" applyNumberFormat="1" applyFont="1" applyFill="1" applyBorder="1" applyAlignment="1">
      <alignment wrapText="1"/>
    </xf>
    <xf numFmtId="0" fontId="3" fillId="5" borderId="1" xfId="0" applyFont="1" applyFill="1" applyBorder="1" applyAlignment="1">
      <alignment wrapText="1"/>
    </xf>
    <xf numFmtId="1" fontId="3" fillId="7" borderId="1" xfId="0" applyNumberFormat="1" applyFont="1" applyFill="1" applyBorder="1" applyAlignment="1">
      <alignment horizontal="center" wrapText="1"/>
    </xf>
    <xf numFmtId="1" fontId="8" fillId="0" borderId="0" xfId="0" applyNumberFormat="1" applyFont="1" applyFill="1" applyAlignment="1">
      <alignment horizontal="center"/>
    </xf>
    <xf numFmtId="43" fontId="3" fillId="0" borderId="0" xfId="1" applyFont="1" applyFill="1" applyAlignment="1">
      <alignment horizontal="right"/>
    </xf>
    <xf numFmtId="1" fontId="3" fillId="7" borderId="2" xfId="0" applyNumberFormat="1" applyFont="1" applyFill="1" applyBorder="1" applyAlignment="1">
      <alignment horizontal="center"/>
    </xf>
    <xf numFmtId="1" fontId="3" fillId="0" borderId="0" xfId="1" applyNumberFormat="1" applyFont="1" applyFill="1" applyAlignment="1">
      <alignment horizontal="center"/>
    </xf>
    <xf numFmtId="1" fontId="3" fillId="3" borderId="0" xfId="1" applyNumberFormat="1" applyFont="1" applyFill="1" applyBorder="1" applyAlignment="1">
      <alignment horizontal="center"/>
    </xf>
    <xf numFmtId="1"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2" fontId="3" fillId="0" borderId="0" xfId="0" applyNumberFormat="1" applyFont="1" applyBorder="1"/>
    <xf numFmtId="1" fontId="3" fillId="0" borderId="0" xfId="0" applyNumberFormat="1" applyFont="1" applyBorder="1" applyAlignment="1">
      <alignment horizontal="center"/>
    </xf>
    <xf numFmtId="0" fontId="0" fillId="0" borderId="0" xfId="0" applyAlignment="1"/>
    <xf numFmtId="0" fontId="3" fillId="8" borderId="0" xfId="0" applyFont="1" applyFill="1" applyAlignment="1">
      <alignment horizontal="center"/>
    </xf>
    <xf numFmtId="0" fontId="3" fillId="0" borderId="0" xfId="0" applyFont="1" applyFill="1" applyBorder="1" applyAlignment="1">
      <alignment horizontal="left" wrapText="1"/>
    </xf>
    <xf numFmtId="0" fontId="3" fillId="0" borderId="0" xfId="0" applyFont="1" applyBorder="1" applyAlignment="1">
      <alignment horizontal="left"/>
    </xf>
    <xf numFmtId="4" fontId="3" fillId="0" borderId="0" xfId="0" applyNumberFormat="1" applyFont="1" applyBorder="1"/>
    <xf numFmtId="2" fontId="3" fillId="0" borderId="0" xfId="0" applyNumberFormat="1" applyFont="1" applyFill="1" applyAlignment="1">
      <alignment wrapText="1"/>
    </xf>
    <xf numFmtId="2" fontId="3" fillId="3" borderId="0" xfId="0" applyNumberFormat="1" applyFont="1" applyFill="1" applyAlignment="1">
      <alignment wrapText="1"/>
    </xf>
    <xf numFmtId="2" fontId="3" fillId="0" borderId="0" xfId="0" applyNumberFormat="1" applyFont="1" applyFill="1" applyBorder="1" applyAlignment="1">
      <alignment horizontal="center"/>
    </xf>
    <xf numFmtId="4" fontId="3" fillId="0" borderId="0" xfId="0" applyNumberFormat="1" applyFont="1" applyFill="1" applyBorder="1" applyAlignment="1">
      <alignment horizontal="center"/>
    </xf>
    <xf numFmtId="4" fontId="3" fillId="0" borderId="0" xfId="0" applyNumberFormat="1" applyFont="1" applyFill="1" applyBorder="1" applyAlignment="1">
      <alignment horizontal="center" wrapText="1"/>
    </xf>
    <xf numFmtId="1" fontId="3" fillId="0" borderId="0" xfId="0" applyNumberFormat="1" applyFont="1" applyFill="1" applyBorder="1" applyAlignment="1">
      <alignment horizontal="center" wrapText="1"/>
    </xf>
    <xf numFmtId="2" fontId="3" fillId="0" borderId="0" xfId="0" applyNumberFormat="1" applyFont="1" applyFill="1" applyBorder="1" applyAlignment="1">
      <alignment wrapText="1"/>
    </xf>
    <xf numFmtId="0" fontId="3" fillId="0" borderId="0" xfId="0" applyFont="1" applyFill="1" applyBorder="1" applyAlignment="1">
      <alignment wrapText="1"/>
    </xf>
    <xf numFmtId="2" fontId="3" fillId="0" borderId="0" xfId="0" applyNumberFormat="1" applyFont="1" applyFill="1" applyBorder="1" applyAlignment="1">
      <alignment horizontal="right"/>
    </xf>
    <xf numFmtId="0" fontId="8" fillId="0" borderId="0" xfId="0" applyFont="1" applyFill="1"/>
    <xf numFmtId="0" fontId="9" fillId="0" borderId="0" xfId="0" applyFont="1"/>
    <xf numFmtId="0" fontId="10" fillId="0" borderId="0" xfId="0" applyFont="1"/>
    <xf numFmtId="1" fontId="11" fillId="4" borderId="3" xfId="0" applyNumberFormat="1" applyFont="1" applyFill="1" applyBorder="1"/>
    <xf numFmtId="1" fontId="12" fillId="13" borderId="3" xfId="0" applyNumberFormat="1" applyFont="1" applyFill="1" applyBorder="1"/>
    <xf numFmtId="1" fontId="12" fillId="0" borderId="0" xfId="0" applyNumberFormat="1" applyFont="1" applyBorder="1"/>
    <xf numFmtId="0" fontId="13" fillId="7" borderId="0" xfId="0" applyFont="1" applyFill="1"/>
    <xf numFmtId="1" fontId="12" fillId="7" borderId="0" xfId="0" applyNumberFormat="1" applyFont="1" applyFill="1"/>
    <xf numFmtId="0" fontId="14" fillId="7" borderId="0" xfId="0" applyFont="1" applyFill="1" applyAlignment="1">
      <alignment vertical="center"/>
    </xf>
    <xf numFmtId="1" fontId="12" fillId="7" borderId="19" xfId="0" applyNumberFormat="1" applyFont="1" applyFill="1" applyBorder="1"/>
    <xf numFmtId="0" fontId="15" fillId="7" borderId="0" xfId="0" applyFont="1" applyFill="1"/>
    <xf numFmtId="0" fontId="5" fillId="4" borderId="3" xfId="0" applyFont="1" applyFill="1" applyBorder="1" applyAlignment="1">
      <alignment wrapText="1"/>
    </xf>
    <xf numFmtId="0" fontId="5" fillId="13" borderId="6" xfId="0" applyFont="1" applyFill="1" applyBorder="1" applyAlignment="1">
      <alignment wrapText="1"/>
    </xf>
    <xf numFmtId="0" fontId="5" fillId="0" borderId="5" xfId="0" applyFont="1" applyBorder="1" applyAlignment="1">
      <alignment wrapText="1"/>
    </xf>
    <xf numFmtId="0" fontId="5" fillId="12" borderId="3" xfId="0" applyFont="1" applyFill="1" applyBorder="1" applyAlignment="1">
      <alignment wrapText="1"/>
    </xf>
    <xf numFmtId="0" fontId="5" fillId="4" borderId="15" xfId="0" applyFont="1" applyFill="1" applyBorder="1" applyAlignment="1">
      <alignment wrapText="1"/>
    </xf>
    <xf numFmtId="0" fontId="5" fillId="13" borderId="0" xfId="0" applyFont="1" applyFill="1" applyBorder="1" applyAlignment="1">
      <alignment wrapText="1"/>
    </xf>
    <xf numFmtId="0" fontId="5" fillId="0" borderId="0" xfId="0" applyFont="1" applyBorder="1" applyAlignment="1">
      <alignment wrapText="1"/>
    </xf>
    <xf numFmtId="0" fontId="5" fillId="12" borderId="15" xfId="0" applyFont="1" applyFill="1" applyBorder="1" applyAlignment="1">
      <alignment wrapText="1"/>
    </xf>
    <xf numFmtId="1" fontId="11" fillId="4" borderId="15" xfId="0" applyNumberFormat="1" applyFont="1" applyFill="1" applyBorder="1"/>
    <xf numFmtId="1" fontId="15" fillId="13" borderId="0" xfId="0" applyNumberFormat="1" applyFont="1" applyFill="1"/>
    <xf numFmtId="1" fontId="15" fillId="0" borderId="0" xfId="0" applyNumberFormat="1" applyFont="1" applyAlignment="1">
      <alignment wrapText="1"/>
    </xf>
    <xf numFmtId="1" fontId="15" fillId="12" borderId="15" xfId="0" applyNumberFormat="1" applyFont="1" applyFill="1" applyBorder="1"/>
    <xf numFmtId="1" fontId="15" fillId="13" borderId="5" xfId="0" applyNumberFormat="1" applyFont="1" applyFill="1" applyBorder="1"/>
    <xf numFmtId="1" fontId="15" fillId="11" borderId="5" xfId="0" applyNumberFormat="1" applyFont="1" applyFill="1" applyBorder="1"/>
    <xf numFmtId="1" fontId="15" fillId="12" borderId="3" xfId="0" applyNumberFormat="1" applyFont="1" applyFill="1" applyBorder="1"/>
    <xf numFmtId="0" fontId="11" fillId="4" borderId="15" xfId="0" applyFont="1" applyFill="1" applyBorder="1"/>
    <xf numFmtId="0" fontId="11" fillId="4" borderId="3" xfId="0" applyFont="1" applyFill="1" applyBorder="1"/>
    <xf numFmtId="1" fontId="15" fillId="11" borderId="5" xfId="0" applyNumberFormat="1" applyFont="1" applyFill="1" applyBorder="1" applyAlignment="1">
      <alignment wrapText="1"/>
    </xf>
    <xf numFmtId="1" fontId="15" fillId="0" borderId="0" xfId="0" applyNumberFormat="1" applyFont="1" applyFill="1" applyBorder="1" applyAlignment="1">
      <alignment wrapText="1"/>
    </xf>
    <xf numFmtId="1" fontId="11" fillId="4" borderId="17" xfId="0" applyNumberFormat="1" applyFont="1" applyFill="1" applyBorder="1"/>
    <xf numFmtId="1" fontId="15" fillId="13" borderId="17" xfId="0" applyNumberFormat="1" applyFont="1" applyFill="1" applyBorder="1"/>
    <xf numFmtId="0" fontId="15" fillId="0" borderId="0" xfId="0" applyFont="1" applyAlignment="1">
      <alignment wrapText="1"/>
    </xf>
    <xf numFmtId="0" fontId="15" fillId="0" borderId="0" xfId="0" applyFont="1"/>
    <xf numFmtId="1" fontId="15" fillId="13" borderId="15" xfId="0" applyNumberFormat="1" applyFont="1" applyFill="1" applyBorder="1"/>
    <xf numFmtId="0" fontId="15" fillId="0" borderId="0" xfId="0" applyFont="1" applyFill="1" applyAlignment="1">
      <alignment wrapText="1"/>
    </xf>
    <xf numFmtId="0" fontId="15" fillId="0" borderId="0" xfId="0" applyFont="1" applyFill="1"/>
    <xf numFmtId="0" fontId="16" fillId="0" borderId="0" xfId="0" applyFont="1" applyFill="1" applyBorder="1" applyAlignment="1">
      <alignment vertical="center"/>
    </xf>
    <xf numFmtId="0" fontId="10" fillId="0" borderId="0" xfId="0" applyFont="1" applyAlignment="1">
      <alignment horizontal="left" wrapText="1"/>
    </xf>
    <xf numFmtId="0" fontId="17" fillId="0" borderId="0" xfId="0" applyFont="1" applyFill="1"/>
    <xf numFmtId="0" fontId="10" fillId="0" borderId="4" xfId="0" applyFont="1" applyBorder="1"/>
    <xf numFmtId="0" fontId="10" fillId="0" borderId="0" xfId="0" applyFont="1" applyFill="1" applyBorder="1"/>
    <xf numFmtId="0" fontId="13" fillId="0" borderId="0" xfId="0" applyFont="1" applyFill="1" applyBorder="1"/>
    <xf numFmtId="0" fontId="13" fillId="0" borderId="0" xfId="0" applyFont="1" applyFill="1"/>
    <xf numFmtId="0" fontId="14" fillId="0" borderId="0" xfId="0" applyFont="1" applyFill="1" applyAlignment="1">
      <alignment vertical="center"/>
    </xf>
    <xf numFmtId="0" fontId="10" fillId="0" borderId="3" xfId="0" applyFont="1" applyBorder="1" applyAlignment="1">
      <alignment horizontal="center"/>
    </xf>
    <xf numFmtId="0" fontId="10" fillId="0" borderId="17" xfId="0" applyFont="1" applyBorder="1"/>
    <xf numFmtId="0" fontId="10" fillId="0" borderId="15" xfId="0" applyFont="1" applyBorder="1"/>
    <xf numFmtId="0" fontId="10" fillId="0" borderId="15" xfId="0" applyFont="1" applyBorder="1" applyAlignment="1">
      <alignment horizontal="left"/>
    </xf>
    <xf numFmtId="0" fontId="10" fillId="0" borderId="15" xfId="0" applyFont="1" applyBorder="1" applyAlignment="1">
      <alignment wrapText="1"/>
    </xf>
    <xf numFmtId="1" fontId="10" fillId="0" borderId="18" xfId="0" applyNumberFormat="1" applyFont="1" applyBorder="1"/>
    <xf numFmtId="0" fontId="10" fillId="0" borderId="18" xfId="0" applyFont="1" applyBorder="1"/>
    <xf numFmtId="43" fontId="3" fillId="0" borderId="0" xfId="1" applyFont="1" applyFill="1" applyBorder="1" applyAlignment="1">
      <alignment horizontal="right"/>
    </xf>
    <xf numFmtId="2" fontId="3" fillId="0" borderId="0" xfId="0" applyNumberFormat="1" applyFont="1" applyAlignment="1">
      <alignment horizontal="right"/>
    </xf>
    <xf numFmtId="2" fontId="3" fillId="0" borderId="0" xfId="0" applyNumberFormat="1" applyFont="1" applyAlignment="1">
      <alignment wrapText="1"/>
    </xf>
    <xf numFmtId="0" fontId="10" fillId="0" borderId="15" xfId="0" applyFont="1" applyBorder="1" applyAlignment="1">
      <alignment horizontal="left" wrapText="1"/>
    </xf>
    <xf numFmtId="0" fontId="10" fillId="0" borderId="0" xfId="0" applyFont="1" applyAlignment="1">
      <alignment wrapText="1"/>
    </xf>
    <xf numFmtId="0" fontId="3" fillId="8" borderId="0" xfId="0" applyFont="1" applyFill="1" applyAlignment="1">
      <alignment horizontal="center"/>
    </xf>
    <xf numFmtId="0" fontId="6" fillId="6" borderId="0" xfId="0" applyFont="1" applyFill="1" applyAlignment="1">
      <alignment horizontal="center" wrapText="1"/>
    </xf>
    <xf numFmtId="1" fontId="12" fillId="0" borderId="3" xfId="0" applyNumberFormat="1" applyFont="1" applyFill="1" applyBorder="1"/>
    <xf numFmtId="1" fontId="0" fillId="0" borderId="0" xfId="0" applyNumberFormat="1"/>
    <xf numFmtId="0" fontId="13" fillId="7" borderId="0" xfId="0" applyFont="1" applyFill="1" applyAlignment="1">
      <alignment horizontal="right"/>
    </xf>
    <xf numFmtId="0" fontId="18" fillId="0" borderId="0" xfId="0" applyFont="1"/>
    <xf numFmtId="0" fontId="3" fillId="13" borderId="0" xfId="0" applyFont="1" applyFill="1" applyAlignment="1">
      <alignment horizontal="center"/>
    </xf>
    <xf numFmtId="1" fontId="11" fillId="0" borderId="15" xfId="0" applyNumberFormat="1" applyFont="1" applyFill="1" applyBorder="1"/>
    <xf numFmtId="1" fontId="15" fillId="0" borderId="15" xfId="0" applyNumberFormat="1" applyFont="1" applyFill="1" applyBorder="1"/>
    <xf numFmtId="1" fontId="11" fillId="4" borderId="18" xfId="0" applyNumberFormat="1" applyFont="1" applyFill="1" applyBorder="1"/>
    <xf numFmtId="1" fontId="11" fillId="13" borderId="3" xfId="0" applyNumberFormat="1" applyFont="1" applyFill="1" applyBorder="1"/>
    <xf numFmtId="2" fontId="3" fillId="0" borderId="0" xfId="1" applyNumberFormat="1" applyFont="1" applyAlignment="1">
      <alignment horizontal="right"/>
    </xf>
    <xf numFmtId="2" fontId="3" fillId="0" borderId="0" xfId="0" applyNumberFormat="1" applyFont="1" applyFill="1" applyBorder="1"/>
    <xf numFmtId="2" fontId="3" fillId="0" borderId="4" xfId="0" applyNumberFormat="1" applyFont="1" applyFill="1" applyBorder="1"/>
    <xf numFmtId="1" fontId="3" fillId="0" borderId="0" xfId="0" applyNumberFormat="1" applyFont="1" applyAlignment="1">
      <alignment wrapText="1"/>
    </xf>
    <xf numFmtId="1" fontId="3" fillId="0" borderId="0" xfId="0" applyNumberFormat="1" applyFont="1"/>
    <xf numFmtId="0" fontId="18" fillId="0" borderId="15" xfId="0" applyFont="1" applyBorder="1"/>
    <xf numFmtId="2" fontId="3" fillId="0" borderId="0" xfId="0" applyNumberFormat="1" applyFont="1" applyAlignment="1"/>
    <xf numFmtId="0" fontId="19" fillId="0" borderId="0" xfId="0" applyFont="1" applyAlignment="1">
      <alignment horizontal="center"/>
    </xf>
    <xf numFmtId="2" fontId="19" fillId="0" borderId="0" xfId="0" applyNumberFormat="1" applyFont="1" applyAlignment="1">
      <alignment horizontal="right"/>
    </xf>
    <xf numFmtId="164" fontId="3" fillId="0" borderId="0" xfId="0" applyNumberFormat="1" applyFont="1" applyFill="1" applyAlignment="1">
      <alignment horizontal="center"/>
    </xf>
    <xf numFmtId="2" fontId="19" fillId="0" borderId="0" xfId="0" applyNumberFormat="1" applyFont="1" applyAlignment="1">
      <alignment horizontal="left"/>
    </xf>
    <xf numFmtId="0" fontId="18" fillId="0" borderId="15" xfId="0" applyFont="1" applyBorder="1" applyAlignment="1">
      <alignment wrapText="1"/>
    </xf>
    <xf numFmtId="0" fontId="11" fillId="4" borderId="17" xfId="0" applyFont="1" applyFill="1" applyBorder="1"/>
    <xf numFmtId="1" fontId="12" fillId="4" borderId="15" xfId="0" applyNumberFormat="1" applyFont="1" applyFill="1" applyBorder="1"/>
    <xf numFmtId="0" fontId="13" fillId="0" borderId="0" xfId="0" applyFont="1" applyFill="1" applyAlignment="1">
      <alignment horizontal="right"/>
    </xf>
    <xf numFmtId="1" fontId="12" fillId="0" borderId="0" xfId="0" applyNumberFormat="1" applyFont="1" applyFill="1"/>
    <xf numFmtId="1" fontId="12" fillId="0" borderId="19" xfId="0" applyNumberFormat="1" applyFont="1" applyFill="1" applyBorder="1"/>
    <xf numFmtId="0" fontId="5" fillId="14" borderId="4" xfId="0" applyFont="1" applyFill="1" applyBorder="1" applyAlignment="1">
      <alignment horizontal="center"/>
    </xf>
    <xf numFmtId="0" fontId="5" fillId="14" borderId="5" xfId="0" applyFont="1" applyFill="1" applyBorder="1" applyAlignment="1">
      <alignment horizontal="center"/>
    </xf>
    <xf numFmtId="0" fontId="5" fillId="14" borderId="6" xfId="0" applyFont="1" applyFill="1" applyBorder="1" applyAlignment="1">
      <alignment horizontal="center"/>
    </xf>
    <xf numFmtId="0" fontId="15" fillId="11" borderId="0" xfId="0" applyFont="1" applyFill="1"/>
    <xf numFmtId="0" fontId="10" fillId="11" borderId="0" xfId="0" applyFont="1" applyFill="1"/>
    <xf numFmtId="0" fontId="6" fillId="0" borderId="0" xfId="0" applyFont="1" applyAlignment="1">
      <alignment wrapText="1"/>
    </xf>
    <xf numFmtId="0" fontId="6" fillId="0" borderId="0" xfId="0" applyFont="1"/>
    <xf numFmtId="1" fontId="11" fillId="13" borderId="15" xfId="0" applyNumberFormat="1" applyFont="1" applyFill="1" applyBorder="1"/>
    <xf numFmtId="0" fontId="6" fillId="0" borderId="0" xfId="0" applyFont="1" applyFill="1"/>
    <xf numFmtId="14" fontId="6" fillId="0" borderId="0" xfId="0" applyNumberFormat="1" applyFont="1" applyFill="1" applyAlignment="1">
      <alignment horizontal="left"/>
    </xf>
    <xf numFmtId="0" fontId="3" fillId="8" borderId="0" xfId="0" applyFont="1" applyFill="1" applyAlignment="1">
      <alignment horizontal="center"/>
    </xf>
    <xf numFmtId="0" fontId="3" fillId="0" borderId="7" xfId="0" applyFont="1" applyFill="1" applyBorder="1" applyAlignment="1">
      <alignment horizontal="center" wrapText="1"/>
    </xf>
    <xf numFmtId="0" fontId="3" fillId="0" borderId="13" xfId="0" applyFont="1" applyFill="1" applyBorder="1" applyAlignment="1">
      <alignment horizontal="center" wrapText="1"/>
    </xf>
    <xf numFmtId="0" fontId="3" fillId="0" borderId="8" xfId="0" applyFont="1" applyFill="1" applyBorder="1" applyAlignment="1">
      <alignment horizontal="center" wrapText="1"/>
    </xf>
    <xf numFmtId="0" fontId="3" fillId="0" borderId="11" xfId="0" applyFont="1" applyFill="1" applyBorder="1" applyAlignment="1">
      <alignment horizontal="center" wrapText="1"/>
    </xf>
    <xf numFmtId="0" fontId="3" fillId="0" borderId="0" xfId="0" applyFont="1" applyFill="1" applyBorder="1" applyAlignment="1">
      <alignment horizontal="center" wrapText="1"/>
    </xf>
    <xf numFmtId="0" fontId="3" fillId="0" borderId="12" xfId="0" applyFont="1" applyFill="1" applyBorder="1" applyAlignment="1">
      <alignment horizontal="center" wrapText="1"/>
    </xf>
    <xf numFmtId="0" fontId="3" fillId="0" borderId="9" xfId="0" applyFont="1" applyFill="1" applyBorder="1" applyAlignment="1">
      <alignment horizontal="center" wrapText="1"/>
    </xf>
    <xf numFmtId="0" fontId="3" fillId="0" borderId="14" xfId="0" applyFont="1" applyFill="1" applyBorder="1" applyAlignment="1">
      <alignment horizontal="center" wrapText="1"/>
    </xf>
    <xf numFmtId="0" fontId="3" fillId="0" borderId="10" xfId="0" applyFont="1" applyFill="1" applyBorder="1" applyAlignment="1">
      <alignment horizontal="center" wrapText="1"/>
    </xf>
    <xf numFmtId="0" fontId="6" fillId="6" borderId="0" xfId="0" applyFont="1" applyFill="1" applyAlignment="1">
      <alignment horizontal="center" wrapText="1"/>
    </xf>
    <xf numFmtId="0" fontId="3" fillId="7" borderId="0" xfId="0" applyFont="1" applyFill="1" applyAlignment="1">
      <alignment horizontal="center"/>
    </xf>
    <xf numFmtId="0" fontId="4" fillId="0" borderId="0" xfId="0" applyFont="1" applyAlignment="1">
      <alignment horizontal="center"/>
    </xf>
    <xf numFmtId="0" fontId="5" fillId="14" borderId="4" xfId="0" applyFont="1" applyFill="1" applyBorder="1" applyAlignment="1">
      <alignment horizontal="center"/>
    </xf>
    <xf numFmtId="0" fontId="5" fillId="14" borderId="5" xfId="0" applyFont="1" applyFill="1" applyBorder="1" applyAlignment="1">
      <alignment horizontal="center"/>
    </xf>
    <xf numFmtId="0" fontId="5" fillId="14" borderId="6" xfId="0"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colors>
    <mruColors>
      <color rgb="FFFFCCCC"/>
      <color rgb="FFCCFFCC"/>
      <color rgb="FFFFFFCC"/>
      <color rgb="FFFF7C80"/>
      <color rgb="FFFF5050"/>
      <color rgb="FFCCFF99"/>
      <color rgb="FF66FF66"/>
      <color rgb="FF47FF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934528</xdr:colOff>
      <xdr:row>4</xdr:row>
      <xdr:rowOff>71887</xdr:rowOff>
    </xdr:from>
    <xdr:to>
      <xdr:col>14</xdr:col>
      <xdr:colOff>1293962</xdr:colOff>
      <xdr:row>5</xdr:row>
      <xdr:rowOff>0</xdr:rowOff>
    </xdr:to>
    <xdr:sp macro="" textlink="">
      <xdr:nvSpPr>
        <xdr:cNvPr id="2" name="Right Arrow 1">
          <a:extLst>
            <a:ext uri="{FF2B5EF4-FFF2-40B4-BE49-F238E27FC236}">
              <a16:creationId xmlns:a16="http://schemas.microsoft.com/office/drawing/2014/main" id="{00000000-0008-0000-0000-000002000000}"/>
            </a:ext>
          </a:extLst>
        </xdr:cNvPr>
        <xdr:cNvSpPr/>
      </xdr:nvSpPr>
      <xdr:spPr>
        <a:xfrm>
          <a:off x="29994764" y="1635425"/>
          <a:ext cx="359434" cy="2156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W251"/>
  <sheetViews>
    <sheetView topLeftCell="A160" zoomScale="53" zoomScaleNormal="53" zoomScaleSheetLayoutView="53" workbookViewId="0">
      <selection activeCell="M240" sqref="M240"/>
    </sheetView>
  </sheetViews>
  <sheetFormatPr defaultColWidth="27.5703125" defaultRowHeight="23.25" x14ac:dyDescent="0.35"/>
  <cols>
    <col min="1" max="1" width="33.42578125" style="3" customWidth="1"/>
    <col min="2" max="2" width="29.28515625" style="4" bestFit="1" customWidth="1"/>
    <col min="3" max="3" width="42.5703125" style="3" customWidth="1"/>
    <col min="4" max="4" width="93.140625" style="3" customWidth="1"/>
    <col min="5" max="5" width="20.140625" style="2" customWidth="1"/>
    <col min="6" max="6" width="30.42578125" style="2" customWidth="1"/>
    <col min="7" max="7" width="28.140625" style="2" customWidth="1"/>
    <col min="8" max="8" width="29" style="2" customWidth="1"/>
    <col min="9" max="9" width="12.7109375" style="47" customWidth="1"/>
    <col min="10" max="10" width="33" style="17" customWidth="1"/>
    <col min="11" max="11" width="24.7109375" style="17" bestFit="1" customWidth="1"/>
    <col min="12" max="12" width="16.28515625" style="47" customWidth="1"/>
    <col min="13" max="13" width="27.5703125" style="3"/>
    <col min="14" max="14" width="54" style="3" customWidth="1"/>
    <col min="15" max="15" width="27.5703125" style="3" customWidth="1"/>
    <col min="16" max="25" width="19.42578125" style="20" customWidth="1"/>
    <col min="26" max="31" width="27.5703125" style="3" customWidth="1"/>
    <col min="32" max="16384" width="27.5703125" style="3"/>
  </cols>
  <sheetData>
    <row r="1" spans="1:46" ht="48.75" x14ac:dyDescent="0.5">
      <c r="A1" s="1"/>
      <c r="B1" s="198" t="s">
        <v>291</v>
      </c>
      <c r="C1" s="198"/>
      <c r="D1" s="198"/>
      <c r="P1" s="20" t="s">
        <v>49</v>
      </c>
    </row>
    <row r="2" spans="1:46" x14ac:dyDescent="0.35">
      <c r="P2" s="196" t="s">
        <v>50</v>
      </c>
      <c r="Q2" s="196"/>
      <c r="R2" s="196"/>
      <c r="S2" s="196"/>
      <c r="T2" s="196"/>
      <c r="U2" s="196"/>
      <c r="V2" s="196"/>
      <c r="W2" s="36"/>
      <c r="X2" s="36"/>
      <c r="Y2" s="36"/>
      <c r="Z2" s="197" t="s">
        <v>30</v>
      </c>
      <c r="AA2" s="197"/>
      <c r="AB2" s="197"/>
      <c r="AC2" s="197"/>
      <c r="AD2" s="197"/>
      <c r="AE2" s="197"/>
      <c r="AF2" s="186" t="s">
        <v>27</v>
      </c>
      <c r="AG2" s="186"/>
      <c r="AH2" s="186"/>
      <c r="AI2" s="186"/>
      <c r="AJ2" s="186"/>
      <c r="AK2" s="186"/>
      <c r="AL2" s="186"/>
      <c r="AM2" s="78"/>
      <c r="AN2" s="154" t="s">
        <v>243</v>
      </c>
      <c r="AO2" s="46"/>
      <c r="AP2" s="46"/>
      <c r="AQ2" s="46"/>
      <c r="AR2" s="46"/>
      <c r="AS2" s="46"/>
    </row>
    <row r="3" spans="1:46" ht="69.75" x14ac:dyDescent="0.35">
      <c r="A3" s="51" t="s">
        <v>101</v>
      </c>
      <c r="B3" s="52" t="s">
        <v>0</v>
      </c>
      <c r="C3" s="51" t="s">
        <v>2</v>
      </c>
      <c r="D3" s="51" t="s">
        <v>3</v>
      </c>
      <c r="E3" s="53" t="s">
        <v>1</v>
      </c>
      <c r="F3" s="53" t="s">
        <v>6</v>
      </c>
      <c r="G3" s="53" t="s">
        <v>7</v>
      </c>
      <c r="H3" s="54" t="s">
        <v>8</v>
      </c>
      <c r="I3" s="70" t="s">
        <v>197</v>
      </c>
      <c r="J3" s="55" t="s">
        <v>109</v>
      </c>
      <c r="K3" s="64" t="s">
        <v>162</v>
      </c>
      <c r="L3" s="67" t="s">
        <v>161</v>
      </c>
      <c r="M3" s="65" t="s">
        <v>23</v>
      </c>
      <c r="N3" s="66" t="s">
        <v>24</v>
      </c>
      <c r="P3" s="20" t="s">
        <v>208</v>
      </c>
      <c r="Q3" s="20" t="s">
        <v>55</v>
      </c>
      <c r="R3" s="20" t="s">
        <v>34</v>
      </c>
      <c r="S3" s="20" t="s">
        <v>53</v>
      </c>
      <c r="T3" s="20" t="s">
        <v>88</v>
      </c>
      <c r="U3" s="20" t="s">
        <v>200</v>
      </c>
      <c r="V3" s="20" t="s">
        <v>26</v>
      </c>
      <c r="W3" s="20" t="s">
        <v>83</v>
      </c>
      <c r="X3" s="20" t="s">
        <v>110</v>
      </c>
      <c r="Y3" s="20" t="s">
        <v>86</v>
      </c>
      <c r="Z3" s="20" t="s">
        <v>56</v>
      </c>
      <c r="AA3" s="20" t="s">
        <v>230</v>
      </c>
      <c r="AB3" s="20" t="s">
        <v>270</v>
      </c>
      <c r="AC3" s="20" t="s">
        <v>227</v>
      </c>
      <c r="AD3" s="20" t="s">
        <v>58</v>
      </c>
      <c r="AE3" s="20" t="s">
        <v>31</v>
      </c>
      <c r="AF3" s="20" t="s">
        <v>265</v>
      </c>
      <c r="AG3" s="20" t="s">
        <v>29</v>
      </c>
      <c r="AH3" s="20" t="s">
        <v>33</v>
      </c>
      <c r="AI3" s="20" t="s">
        <v>252</v>
      </c>
      <c r="AJ3" s="20" t="s">
        <v>244</v>
      </c>
      <c r="AK3" s="20" t="s">
        <v>59</v>
      </c>
      <c r="AL3" s="20" t="s">
        <v>60</v>
      </c>
      <c r="AM3" s="20" t="s">
        <v>209</v>
      </c>
      <c r="AN3" s="20" t="s">
        <v>243</v>
      </c>
      <c r="AO3" s="20" t="s">
        <v>93</v>
      </c>
      <c r="AP3" s="20" t="s">
        <v>210</v>
      </c>
      <c r="AQ3" s="20" t="s">
        <v>106</v>
      </c>
      <c r="AR3" s="20" t="s">
        <v>214</v>
      </c>
      <c r="AS3" s="20" t="s">
        <v>211</v>
      </c>
    </row>
    <row r="4" spans="1:46" x14ac:dyDescent="0.35">
      <c r="A4" s="5"/>
      <c r="E4" s="10"/>
      <c r="F4" s="10"/>
      <c r="G4" s="10"/>
      <c r="H4" s="69"/>
      <c r="I4" s="71"/>
      <c r="P4" s="21"/>
      <c r="Q4" s="21"/>
    </row>
    <row r="5" spans="1:46" x14ac:dyDescent="0.35">
      <c r="A5" s="5" t="s">
        <v>290</v>
      </c>
      <c r="E5" s="10"/>
      <c r="F5" s="10"/>
      <c r="G5" s="10"/>
      <c r="H5" s="12"/>
      <c r="I5" s="71"/>
      <c r="J5" s="81">
        <v>0</v>
      </c>
      <c r="O5" s="3" t="s">
        <v>51</v>
      </c>
      <c r="P5" s="162">
        <f>'Budget '!C5</f>
        <v>8112.06</v>
      </c>
      <c r="Q5" s="162">
        <f>'Budget '!C6</f>
        <v>1000</v>
      </c>
      <c r="R5" s="162">
        <f>'Budget '!C7</f>
        <v>750</v>
      </c>
      <c r="S5" s="162">
        <f>'Budget '!C8</f>
        <v>314.39999999999998</v>
      </c>
      <c r="T5" s="162">
        <f>'Budget '!C9</f>
        <v>700</v>
      </c>
      <c r="U5" s="162">
        <f>'Budget '!C10</f>
        <v>500</v>
      </c>
      <c r="V5" s="162">
        <f>'Budget '!C12</f>
        <v>900</v>
      </c>
      <c r="W5" s="162">
        <f>'Budget '!C11</f>
        <v>150</v>
      </c>
      <c r="X5" s="162">
        <f>'Budget '!C13</f>
        <v>1000</v>
      </c>
      <c r="Y5" s="162">
        <f>'Budget '!C14</f>
        <v>150</v>
      </c>
      <c r="Z5" s="162">
        <f>'Budget '!C17</f>
        <v>2000</v>
      </c>
      <c r="AA5" s="162">
        <f>'Budget '!C18</f>
        <v>500</v>
      </c>
      <c r="AB5" s="162">
        <f>'Budget '!C19</f>
        <v>1000</v>
      </c>
      <c r="AC5" s="162">
        <f>'Budget '!C20</f>
        <v>400</v>
      </c>
      <c r="AD5" s="162">
        <f>'Budget '!C21</f>
        <v>1000</v>
      </c>
      <c r="AE5" s="162">
        <f>'Budget '!C22</f>
        <v>4500</v>
      </c>
      <c r="AF5" s="162">
        <f>'Budget '!C25</f>
        <v>1000</v>
      </c>
      <c r="AG5" s="162">
        <f>'Budget '!C26</f>
        <v>5298.3</v>
      </c>
      <c r="AH5" s="162">
        <f>'Budget '!C27</f>
        <v>7822.5</v>
      </c>
      <c r="AI5" s="162" t="e">
        <f>'Budget '!#REF!</f>
        <v>#REF!</v>
      </c>
      <c r="AJ5" s="162">
        <f>'Budget '!C28</f>
        <v>1200</v>
      </c>
      <c r="AK5" s="162">
        <f>'Budget '!C29</f>
        <v>1500</v>
      </c>
      <c r="AL5" s="162">
        <f>'Budget '!C30</f>
        <v>3200</v>
      </c>
      <c r="AM5" s="162"/>
      <c r="AN5" s="162">
        <f>'Budget '!C32</f>
        <v>33557</v>
      </c>
      <c r="AO5" s="162"/>
      <c r="AP5" s="162"/>
      <c r="AQ5" s="162"/>
      <c r="AR5" s="162"/>
      <c r="AS5" s="162"/>
      <c r="AT5" s="163" t="e">
        <f>SUM(P5:AN5)</f>
        <v>#REF!</v>
      </c>
    </row>
    <row r="6" spans="1:46" x14ac:dyDescent="0.35">
      <c r="A6" s="5"/>
      <c r="E6" s="10"/>
      <c r="F6" s="10"/>
      <c r="G6" s="10"/>
      <c r="H6" s="12"/>
      <c r="I6" s="71"/>
      <c r="P6" s="145"/>
      <c r="Q6" s="145"/>
      <c r="R6" s="145"/>
      <c r="S6" s="145"/>
      <c r="T6" s="145"/>
      <c r="U6" s="145"/>
      <c r="V6" s="145"/>
      <c r="W6" s="145"/>
      <c r="X6" s="145"/>
      <c r="Y6" s="145"/>
      <c r="Z6" s="2"/>
      <c r="AA6" s="2"/>
      <c r="AB6" s="2"/>
      <c r="AC6" s="2"/>
      <c r="AD6" s="2"/>
      <c r="AE6" s="2"/>
      <c r="AF6" s="2"/>
      <c r="AG6" s="2"/>
      <c r="AH6" s="2"/>
      <c r="AI6" s="2"/>
      <c r="AJ6" s="2"/>
      <c r="AK6" s="2"/>
      <c r="AL6" s="2"/>
      <c r="AM6" s="2"/>
      <c r="AN6" s="2"/>
      <c r="AO6" s="2"/>
      <c r="AP6" s="2"/>
      <c r="AQ6" s="2"/>
      <c r="AR6" s="2"/>
      <c r="AS6" s="2"/>
      <c r="AT6" s="2"/>
    </row>
    <row r="7" spans="1:46" x14ac:dyDescent="0.35">
      <c r="A7" s="5" t="s">
        <v>16</v>
      </c>
      <c r="B7" s="56"/>
      <c r="C7" s="9" t="s">
        <v>292</v>
      </c>
      <c r="D7" s="9" t="s">
        <v>238</v>
      </c>
      <c r="E7" s="10"/>
      <c r="F7" s="10"/>
      <c r="G7" s="10"/>
      <c r="H7" s="22">
        <f t="shared" ref="H7:H12" si="0">SUM(F7:G7)</f>
        <v>0</v>
      </c>
      <c r="I7" s="71"/>
      <c r="J7" s="17">
        <f>J5+E7-H7</f>
        <v>0</v>
      </c>
      <c r="L7" s="47">
        <v>1</v>
      </c>
      <c r="M7" s="9" t="s">
        <v>27</v>
      </c>
      <c r="N7" s="9" t="s">
        <v>199</v>
      </c>
      <c r="P7" s="145"/>
      <c r="Q7" s="145"/>
      <c r="R7" s="145"/>
      <c r="S7" s="145"/>
      <c r="T7" s="145"/>
      <c r="U7" s="145"/>
      <c r="V7" s="145"/>
      <c r="W7" s="145"/>
      <c r="X7" s="145"/>
      <c r="Y7" s="145"/>
      <c r="Z7" s="2"/>
      <c r="AA7" s="2"/>
      <c r="AB7" s="2"/>
      <c r="AC7" s="2"/>
      <c r="AD7" s="2"/>
      <c r="AE7" s="2"/>
      <c r="AF7" s="2"/>
      <c r="AG7" s="2"/>
      <c r="AH7" s="2"/>
      <c r="AI7" s="2"/>
      <c r="AJ7" s="2"/>
      <c r="AK7" s="2"/>
      <c r="AL7" s="2"/>
      <c r="AM7" s="2"/>
      <c r="AN7" s="2"/>
      <c r="AO7" s="2"/>
      <c r="AP7" s="2"/>
      <c r="AQ7" s="159"/>
      <c r="AR7" s="159"/>
      <c r="AS7" s="2"/>
      <c r="AT7" s="2"/>
    </row>
    <row r="8" spans="1:46" x14ac:dyDescent="0.35">
      <c r="A8" s="5"/>
      <c r="B8" s="56"/>
      <c r="C8" s="9" t="s">
        <v>231</v>
      </c>
      <c r="D8" s="9" t="s">
        <v>232</v>
      </c>
      <c r="E8" s="10"/>
      <c r="F8" s="10"/>
      <c r="G8" s="10"/>
      <c r="H8" s="22">
        <f t="shared" si="0"/>
        <v>0</v>
      </c>
      <c r="I8" s="71"/>
      <c r="J8" s="17">
        <f>J7+E8-H8</f>
        <v>0</v>
      </c>
      <c r="L8" s="47">
        <v>1</v>
      </c>
      <c r="M8" s="3" t="s">
        <v>25</v>
      </c>
      <c r="N8" s="3" t="s">
        <v>205</v>
      </c>
      <c r="P8" s="145"/>
      <c r="Q8" s="145"/>
      <c r="R8" s="145"/>
      <c r="S8" s="145"/>
      <c r="T8" s="145"/>
      <c r="U8" s="145"/>
      <c r="V8" s="145"/>
      <c r="W8" s="145"/>
      <c r="X8" s="145"/>
      <c r="Y8" s="145"/>
      <c r="Z8" s="2"/>
      <c r="AA8" s="2"/>
      <c r="AB8" s="2"/>
      <c r="AC8" s="2"/>
      <c r="AD8" s="2"/>
      <c r="AE8" s="2"/>
      <c r="AF8" s="2"/>
      <c r="AG8" s="2"/>
      <c r="AH8" s="2"/>
      <c r="AI8" s="2"/>
      <c r="AJ8" s="2"/>
      <c r="AK8" s="2"/>
      <c r="AL8" s="2"/>
      <c r="AM8" s="2"/>
      <c r="AN8" s="2"/>
      <c r="AO8" s="2"/>
      <c r="AP8" s="2"/>
      <c r="AQ8" s="159"/>
      <c r="AR8" s="159"/>
      <c r="AS8" s="2"/>
      <c r="AT8" s="2"/>
    </row>
    <row r="9" spans="1:46" x14ac:dyDescent="0.35">
      <c r="A9" s="5"/>
      <c r="B9" s="56"/>
      <c r="C9" s="9" t="s">
        <v>293</v>
      </c>
      <c r="D9" s="9" t="s">
        <v>294</v>
      </c>
      <c r="E9" s="10"/>
      <c r="F9" s="10"/>
      <c r="G9" s="10"/>
      <c r="H9" s="22">
        <f t="shared" si="0"/>
        <v>0</v>
      </c>
      <c r="I9" s="71"/>
      <c r="J9" s="17">
        <f t="shared" ref="J9:J24" si="1">J8+E9-H9</f>
        <v>0</v>
      </c>
      <c r="L9" s="47">
        <v>1</v>
      </c>
      <c r="M9" s="8" t="s">
        <v>106</v>
      </c>
      <c r="N9" s="8"/>
      <c r="P9" s="145"/>
      <c r="Q9" s="145"/>
      <c r="R9" s="145"/>
      <c r="S9" s="145"/>
      <c r="T9" s="145"/>
      <c r="U9" s="145"/>
      <c r="V9" s="145"/>
      <c r="W9" s="145"/>
      <c r="X9" s="145"/>
      <c r="Y9" s="145"/>
      <c r="Z9" s="2"/>
      <c r="AA9" s="2"/>
      <c r="AB9" s="2"/>
      <c r="AC9" s="2"/>
      <c r="AD9" s="2"/>
      <c r="AE9" s="2"/>
      <c r="AF9" s="2"/>
      <c r="AG9" s="2"/>
      <c r="AH9" s="2"/>
      <c r="AI9" s="2"/>
      <c r="AJ9" s="2"/>
      <c r="AK9" s="2"/>
      <c r="AL9" s="2"/>
      <c r="AM9" s="2"/>
      <c r="AN9" s="2"/>
      <c r="AO9" s="2"/>
      <c r="AP9" s="2"/>
      <c r="AQ9" s="159"/>
      <c r="AR9" s="159"/>
      <c r="AS9" s="2"/>
      <c r="AT9" s="2"/>
    </row>
    <row r="10" spans="1:46" x14ac:dyDescent="0.35">
      <c r="B10" s="56"/>
      <c r="C10" s="9" t="s">
        <v>9</v>
      </c>
      <c r="D10" s="9" t="s">
        <v>40</v>
      </c>
      <c r="E10" s="10"/>
      <c r="F10" s="10"/>
      <c r="G10" s="10"/>
      <c r="H10" s="22">
        <f t="shared" si="0"/>
        <v>0</v>
      </c>
      <c r="I10" s="71"/>
      <c r="J10" s="17">
        <f t="shared" si="1"/>
        <v>0</v>
      </c>
      <c r="L10" s="47">
        <v>1</v>
      </c>
      <c r="M10" s="8" t="s">
        <v>106</v>
      </c>
      <c r="N10" s="8"/>
      <c r="P10" s="145"/>
      <c r="Q10" s="145"/>
      <c r="R10" s="145"/>
      <c r="S10" s="145"/>
      <c r="T10" s="145"/>
      <c r="U10" s="145"/>
      <c r="V10" s="145"/>
      <c r="W10" s="145"/>
      <c r="X10" s="145"/>
      <c r="Y10" s="145"/>
      <c r="Z10" s="2"/>
      <c r="AA10" s="2"/>
      <c r="AB10" s="2"/>
      <c r="AC10" s="2"/>
      <c r="AD10" s="2"/>
      <c r="AE10" s="2"/>
      <c r="AF10" s="2"/>
      <c r="AG10" s="2"/>
      <c r="AH10" s="2"/>
      <c r="AI10" s="2"/>
      <c r="AJ10" s="2"/>
      <c r="AK10" s="2"/>
      <c r="AL10" s="2"/>
      <c r="AM10" s="2"/>
      <c r="AN10" s="2"/>
      <c r="AO10" s="2"/>
      <c r="AP10" s="2"/>
      <c r="AQ10" s="159"/>
      <c r="AR10" s="159"/>
      <c r="AS10" s="2"/>
      <c r="AT10" s="2"/>
    </row>
    <row r="11" spans="1:46" x14ac:dyDescent="0.35">
      <c r="B11" s="56"/>
      <c r="C11" s="9" t="s">
        <v>295</v>
      </c>
      <c r="D11" s="9" t="s">
        <v>296</v>
      </c>
      <c r="E11" s="10"/>
      <c r="F11" s="10"/>
      <c r="G11" s="10"/>
      <c r="H11" s="22">
        <f t="shared" si="0"/>
        <v>0</v>
      </c>
      <c r="I11" s="71"/>
      <c r="J11" s="17">
        <f t="shared" si="1"/>
        <v>0</v>
      </c>
      <c r="L11" s="47">
        <v>1</v>
      </c>
      <c r="M11" s="9" t="s">
        <v>27</v>
      </c>
      <c r="N11" s="9" t="s">
        <v>199</v>
      </c>
      <c r="P11" s="145"/>
      <c r="Q11" s="145"/>
      <c r="R11" s="145"/>
      <c r="S11" s="145"/>
      <c r="T11" s="145"/>
      <c r="U11" s="145"/>
      <c r="V11" s="145"/>
      <c r="W11" s="145"/>
      <c r="X11" s="145"/>
      <c r="Y11" s="145"/>
      <c r="Z11" s="2"/>
      <c r="AA11" s="2"/>
      <c r="AB11" s="2"/>
      <c r="AC11" s="2"/>
      <c r="AD11" s="2"/>
      <c r="AE11" s="2"/>
      <c r="AF11" s="2"/>
      <c r="AG11" s="2"/>
      <c r="AH11" s="2"/>
      <c r="AI11" s="2"/>
      <c r="AJ11" s="2"/>
      <c r="AK11" s="2"/>
      <c r="AL11" s="2"/>
      <c r="AM11" s="2"/>
      <c r="AN11" s="2"/>
      <c r="AO11" s="2"/>
      <c r="AP11" s="2"/>
      <c r="AQ11" s="159"/>
      <c r="AR11" s="159"/>
      <c r="AS11" s="2"/>
      <c r="AT11" s="2"/>
    </row>
    <row r="12" spans="1:46" x14ac:dyDescent="0.35">
      <c r="B12" s="56"/>
      <c r="C12" s="9" t="s">
        <v>4</v>
      </c>
      <c r="D12" s="9" t="s">
        <v>5</v>
      </c>
      <c r="E12" s="11"/>
      <c r="F12" s="11"/>
      <c r="G12" s="11"/>
      <c r="H12" s="22">
        <f t="shared" si="0"/>
        <v>0</v>
      </c>
      <c r="I12" s="71"/>
      <c r="J12" s="17">
        <f t="shared" si="1"/>
        <v>0</v>
      </c>
      <c r="K12" s="18"/>
      <c r="L12" s="48">
        <v>1</v>
      </c>
      <c r="M12" s="15"/>
      <c r="N12" s="15" t="s">
        <v>96</v>
      </c>
      <c r="P12" s="145"/>
      <c r="Q12" s="145"/>
      <c r="R12" s="145"/>
      <c r="S12" s="145"/>
      <c r="T12" s="145"/>
      <c r="U12" s="145"/>
      <c r="V12" s="145"/>
      <c r="W12" s="145"/>
      <c r="X12" s="145"/>
      <c r="Y12" s="145"/>
      <c r="Z12" s="2"/>
      <c r="AA12" s="2"/>
      <c r="AB12" s="2"/>
      <c r="AC12" s="2"/>
      <c r="AD12" s="2"/>
      <c r="AE12" s="2"/>
      <c r="AF12" s="2"/>
      <c r="AG12" s="2"/>
      <c r="AH12" s="2"/>
      <c r="AI12" s="2"/>
      <c r="AJ12" s="2"/>
      <c r="AK12" s="2"/>
      <c r="AL12" s="2"/>
      <c r="AM12" s="2"/>
      <c r="AN12" s="2"/>
      <c r="AO12" s="2"/>
      <c r="AP12" s="2"/>
      <c r="AQ12" s="2"/>
      <c r="AR12" s="2"/>
      <c r="AS12" s="2"/>
      <c r="AT12" s="2"/>
    </row>
    <row r="13" spans="1:46" x14ac:dyDescent="0.35">
      <c r="B13" s="56"/>
      <c r="C13" s="9" t="s">
        <v>9</v>
      </c>
      <c r="D13" s="9" t="s">
        <v>12</v>
      </c>
      <c r="E13" s="11"/>
      <c r="F13" s="11"/>
      <c r="G13" s="11"/>
      <c r="H13" s="22">
        <f t="shared" ref="H13:H24" si="2">SUM(F13:G13)</f>
        <v>0</v>
      </c>
      <c r="I13" s="71"/>
      <c r="J13" s="17">
        <f t="shared" si="1"/>
        <v>0</v>
      </c>
      <c r="K13" s="18"/>
      <c r="L13" s="47">
        <v>1</v>
      </c>
      <c r="M13" s="15"/>
      <c r="N13" s="15" t="s">
        <v>94</v>
      </c>
      <c r="P13" s="145"/>
      <c r="Q13" s="145"/>
      <c r="R13" s="145"/>
      <c r="S13" s="145"/>
      <c r="T13" s="145"/>
      <c r="U13" s="145"/>
      <c r="V13" s="145"/>
      <c r="W13" s="145"/>
      <c r="X13" s="145"/>
      <c r="Y13" s="145"/>
      <c r="Z13" s="2"/>
      <c r="AA13" s="2"/>
      <c r="AB13" s="2"/>
      <c r="AC13" s="2"/>
      <c r="AD13" s="2"/>
      <c r="AE13" s="2"/>
      <c r="AF13" s="2"/>
      <c r="AG13" s="2"/>
      <c r="AH13" s="2"/>
      <c r="AI13" s="2"/>
      <c r="AJ13" s="2"/>
      <c r="AK13" s="2"/>
      <c r="AL13" s="2"/>
      <c r="AM13" s="2"/>
      <c r="AN13" s="2"/>
      <c r="AO13" s="2"/>
      <c r="AP13" s="2"/>
      <c r="AQ13" s="2"/>
      <c r="AR13" s="2"/>
      <c r="AS13" s="2"/>
      <c r="AT13" s="2"/>
    </row>
    <row r="14" spans="1:46" x14ac:dyDescent="0.35">
      <c r="B14" s="56"/>
      <c r="C14" s="9" t="s">
        <v>11</v>
      </c>
      <c r="D14" s="9" t="s">
        <v>10</v>
      </c>
      <c r="E14" s="11"/>
      <c r="F14" s="11"/>
      <c r="G14" s="11"/>
      <c r="H14" s="22">
        <f t="shared" si="2"/>
        <v>0</v>
      </c>
      <c r="I14" s="71"/>
      <c r="J14" s="17">
        <f t="shared" si="1"/>
        <v>0</v>
      </c>
      <c r="K14" s="18"/>
      <c r="L14" s="47">
        <v>1</v>
      </c>
      <c r="M14" s="3" t="s">
        <v>27</v>
      </c>
      <c r="N14" s="3" t="s">
        <v>28</v>
      </c>
      <c r="P14" s="145"/>
      <c r="Q14" s="145"/>
      <c r="R14" s="145"/>
      <c r="S14" s="145"/>
      <c r="T14" s="145"/>
      <c r="U14" s="145"/>
      <c r="V14" s="145"/>
      <c r="W14" s="145"/>
      <c r="X14" s="145"/>
      <c r="Y14" s="145"/>
      <c r="Z14" s="2"/>
      <c r="AA14" s="2"/>
      <c r="AB14" s="2"/>
      <c r="AC14" s="2"/>
      <c r="AD14" s="2"/>
      <c r="AE14" s="2"/>
      <c r="AF14" s="2"/>
      <c r="AG14" s="2"/>
      <c r="AH14" s="2"/>
      <c r="AI14" s="2"/>
      <c r="AJ14" s="2"/>
      <c r="AK14" s="2"/>
      <c r="AL14" s="2"/>
      <c r="AM14" s="2"/>
      <c r="AN14" s="2"/>
      <c r="AO14" s="2"/>
      <c r="AP14" s="2"/>
      <c r="AQ14" s="2"/>
      <c r="AR14" s="2"/>
      <c r="AS14" s="2"/>
      <c r="AT14" s="2"/>
    </row>
    <row r="15" spans="1:46" x14ac:dyDescent="0.35">
      <c r="B15" s="56"/>
      <c r="C15" s="9" t="s">
        <v>21</v>
      </c>
      <c r="D15" s="9" t="s">
        <v>42</v>
      </c>
      <c r="E15" s="11"/>
      <c r="F15" s="11"/>
      <c r="G15" s="11"/>
      <c r="H15" s="22">
        <f t="shared" si="2"/>
        <v>0</v>
      </c>
      <c r="I15" s="71"/>
      <c r="J15" s="17">
        <f t="shared" si="1"/>
        <v>0</v>
      </c>
      <c r="K15" s="18"/>
      <c r="L15" s="47">
        <v>1</v>
      </c>
      <c r="M15" s="3" t="s">
        <v>25</v>
      </c>
      <c r="N15" s="3" t="s">
        <v>45</v>
      </c>
      <c r="P15" s="145"/>
      <c r="Q15" s="145"/>
      <c r="R15" s="145"/>
      <c r="S15" s="145"/>
      <c r="T15" s="145"/>
      <c r="U15" s="145"/>
      <c r="V15" s="145"/>
      <c r="W15" s="145"/>
      <c r="X15" s="145"/>
      <c r="Y15" s="145"/>
      <c r="Z15" s="2"/>
      <c r="AA15" s="2"/>
      <c r="AB15" s="2"/>
      <c r="AC15" s="2"/>
      <c r="AD15" s="2"/>
      <c r="AE15" s="2"/>
      <c r="AF15" s="2"/>
      <c r="AG15" s="2"/>
      <c r="AH15" s="2"/>
      <c r="AI15" s="2"/>
      <c r="AJ15" s="2"/>
      <c r="AK15" s="2"/>
      <c r="AL15" s="2"/>
      <c r="AM15" s="2"/>
      <c r="AN15" s="2"/>
      <c r="AO15" s="2"/>
      <c r="AP15" s="2"/>
      <c r="AQ15" s="2"/>
      <c r="AR15" s="2"/>
      <c r="AS15" s="2"/>
      <c r="AT15" s="2"/>
    </row>
    <row r="16" spans="1:46" x14ac:dyDescent="0.35">
      <c r="B16" s="56"/>
      <c r="C16" s="9" t="s">
        <v>13</v>
      </c>
      <c r="D16" s="9" t="s">
        <v>14</v>
      </c>
      <c r="E16" s="11"/>
      <c r="F16" s="11"/>
      <c r="G16" s="11"/>
      <c r="H16" s="22">
        <f t="shared" si="2"/>
        <v>0</v>
      </c>
      <c r="I16" s="71"/>
      <c r="J16" s="17">
        <f t="shared" si="1"/>
        <v>0</v>
      </c>
      <c r="K16" s="18"/>
      <c r="L16" s="47">
        <v>1</v>
      </c>
      <c r="M16" s="3" t="s">
        <v>25</v>
      </c>
      <c r="N16" s="3" t="s">
        <v>32</v>
      </c>
      <c r="P16" s="145"/>
      <c r="Q16" s="145"/>
      <c r="R16" s="145"/>
      <c r="S16" s="145"/>
      <c r="T16" s="145"/>
      <c r="U16" s="145"/>
      <c r="V16" s="145"/>
      <c r="W16" s="145"/>
      <c r="X16" s="145"/>
      <c r="Y16" s="145"/>
      <c r="Z16" s="2"/>
      <c r="AA16" s="2"/>
      <c r="AB16" s="2"/>
      <c r="AC16" s="2"/>
      <c r="AD16" s="2"/>
      <c r="AE16" s="2"/>
      <c r="AF16" s="2"/>
      <c r="AG16" s="2"/>
      <c r="AH16" s="2"/>
      <c r="AI16" s="2"/>
      <c r="AJ16" s="2"/>
      <c r="AK16" s="2"/>
      <c r="AL16" s="2"/>
      <c r="AM16" s="2"/>
      <c r="AN16" s="2"/>
      <c r="AO16" s="2"/>
      <c r="AP16" s="2"/>
      <c r="AQ16" s="2"/>
      <c r="AR16" s="2"/>
      <c r="AS16" s="2"/>
      <c r="AT16" s="2"/>
    </row>
    <row r="17" spans="1:49" x14ac:dyDescent="0.35">
      <c r="B17" s="56"/>
      <c r="C17" s="9" t="s">
        <v>103</v>
      </c>
      <c r="D17" s="9" t="s">
        <v>44</v>
      </c>
      <c r="E17" s="11"/>
      <c r="F17" s="11"/>
      <c r="G17" s="11"/>
      <c r="H17" s="22">
        <f t="shared" si="2"/>
        <v>0</v>
      </c>
      <c r="I17" s="71"/>
      <c r="J17" s="17">
        <f t="shared" si="1"/>
        <v>0</v>
      </c>
      <c r="K17" s="18"/>
      <c r="L17" s="47">
        <v>1</v>
      </c>
      <c r="M17" s="3" t="s">
        <v>25</v>
      </c>
      <c r="N17" s="3" t="s">
        <v>32</v>
      </c>
      <c r="P17" s="145"/>
      <c r="Q17" s="145"/>
      <c r="R17" s="145"/>
      <c r="S17" s="145"/>
      <c r="T17" s="145"/>
      <c r="U17" s="145"/>
      <c r="V17" s="145"/>
      <c r="W17" s="145"/>
      <c r="X17" s="145"/>
      <c r="Y17" s="145"/>
      <c r="Z17" s="2"/>
      <c r="AA17" s="2"/>
      <c r="AB17" s="2"/>
      <c r="AC17" s="2"/>
      <c r="AD17" s="2"/>
      <c r="AE17" s="2"/>
      <c r="AF17" s="2"/>
      <c r="AG17" s="2"/>
      <c r="AH17" s="2"/>
      <c r="AI17" s="2"/>
      <c r="AJ17" s="2"/>
      <c r="AK17" s="2"/>
      <c r="AL17" s="2"/>
      <c r="AM17" s="2"/>
      <c r="AN17" s="2"/>
      <c r="AO17" s="2"/>
      <c r="AP17" s="2"/>
      <c r="AQ17" s="2"/>
      <c r="AR17" s="2"/>
      <c r="AS17" s="2"/>
      <c r="AT17" s="2"/>
    </row>
    <row r="18" spans="1:49" x14ac:dyDescent="0.35">
      <c r="B18" s="56"/>
      <c r="C18" s="9" t="s">
        <v>15</v>
      </c>
      <c r="D18" s="9" t="s">
        <v>205</v>
      </c>
      <c r="E18" s="11"/>
      <c r="F18" s="12"/>
      <c r="G18" s="11"/>
      <c r="H18" s="22">
        <f t="shared" si="2"/>
        <v>0</v>
      </c>
      <c r="I18" s="71"/>
      <c r="J18" s="17">
        <f t="shared" si="1"/>
        <v>0</v>
      </c>
      <c r="K18" s="18"/>
      <c r="L18" s="47">
        <v>1</v>
      </c>
      <c r="M18" s="3" t="s">
        <v>25</v>
      </c>
      <c r="N18" s="3" t="s">
        <v>205</v>
      </c>
      <c r="P18" s="145"/>
      <c r="Q18" s="145"/>
      <c r="R18" s="145"/>
      <c r="S18" s="145"/>
      <c r="T18" s="145"/>
      <c r="U18" s="145"/>
      <c r="V18" s="145"/>
      <c r="W18" s="145"/>
      <c r="X18" s="145"/>
      <c r="Y18" s="145"/>
      <c r="Z18" s="2"/>
      <c r="AA18" s="2"/>
      <c r="AB18" s="2"/>
      <c r="AC18" s="2"/>
      <c r="AD18" s="2"/>
      <c r="AE18" s="2"/>
      <c r="AF18" s="2"/>
      <c r="AI18" s="2"/>
      <c r="AJ18" s="2"/>
      <c r="AK18" s="2"/>
      <c r="AL18" s="2"/>
      <c r="AM18" s="2"/>
      <c r="AN18" s="2"/>
      <c r="AO18" s="2"/>
      <c r="AP18" s="2"/>
      <c r="AQ18" s="2"/>
      <c r="AR18" s="2"/>
      <c r="AS18" s="2"/>
      <c r="AT18" s="2"/>
    </row>
    <row r="19" spans="1:49" s="9" customFormat="1" x14ac:dyDescent="0.35">
      <c r="B19" s="56"/>
      <c r="C19" s="9" t="s">
        <v>41</v>
      </c>
      <c r="D19" s="9" t="s">
        <v>35</v>
      </c>
      <c r="E19" s="11"/>
      <c r="F19" s="11"/>
      <c r="G19" s="11"/>
      <c r="H19" s="22">
        <f t="shared" si="2"/>
        <v>0</v>
      </c>
      <c r="I19" s="71"/>
      <c r="J19" s="17">
        <f t="shared" si="1"/>
        <v>0</v>
      </c>
      <c r="K19" s="18"/>
      <c r="L19" s="48">
        <v>1</v>
      </c>
      <c r="M19" s="9" t="s">
        <v>27</v>
      </c>
      <c r="N19" s="9" t="s">
        <v>199</v>
      </c>
      <c r="O19" s="3"/>
      <c r="P19" s="82"/>
      <c r="Q19" s="82"/>
      <c r="R19" s="82"/>
      <c r="S19" s="82"/>
      <c r="T19" s="82"/>
      <c r="U19" s="82"/>
      <c r="V19" s="82"/>
      <c r="W19" s="82"/>
      <c r="X19" s="82"/>
      <c r="Y19" s="82"/>
      <c r="Z19" s="82"/>
      <c r="AA19" s="82"/>
      <c r="AB19" s="82"/>
      <c r="AC19" s="82"/>
      <c r="AD19" s="82"/>
      <c r="AE19" s="82"/>
      <c r="AF19" s="82"/>
      <c r="AG19" s="145"/>
      <c r="AH19" s="145"/>
      <c r="AI19" s="82"/>
      <c r="AJ19" s="82"/>
      <c r="AK19" s="82"/>
      <c r="AL19" s="82"/>
      <c r="AM19" s="82"/>
      <c r="AN19" s="82"/>
      <c r="AO19" s="82"/>
      <c r="AP19" s="82"/>
      <c r="AQ19" s="82"/>
      <c r="AR19" s="82"/>
      <c r="AS19" s="82"/>
      <c r="AT19" s="160"/>
      <c r="AU19" s="14"/>
      <c r="AV19" s="14"/>
      <c r="AW19" s="14"/>
    </row>
    <row r="20" spans="1:49" x14ac:dyDescent="0.35">
      <c r="B20" s="56"/>
      <c r="C20" s="9" t="s">
        <v>297</v>
      </c>
      <c r="D20" s="9" t="s">
        <v>298</v>
      </c>
      <c r="E20" s="11"/>
      <c r="F20" s="11"/>
      <c r="G20" s="11"/>
      <c r="H20" s="22">
        <f t="shared" si="2"/>
        <v>0</v>
      </c>
      <c r="I20" s="71"/>
      <c r="J20" s="17">
        <f t="shared" si="1"/>
        <v>0</v>
      </c>
      <c r="K20" s="18"/>
      <c r="L20" s="48">
        <v>1</v>
      </c>
      <c r="M20" s="3" t="s">
        <v>30</v>
      </c>
      <c r="N20" s="3" t="s">
        <v>233</v>
      </c>
      <c r="P20" s="145"/>
      <c r="Q20" s="145"/>
      <c r="R20" s="145"/>
      <c r="S20" s="145"/>
      <c r="T20" s="145"/>
      <c r="U20" s="145"/>
      <c r="V20" s="145"/>
      <c r="W20" s="145"/>
      <c r="X20" s="145"/>
      <c r="Y20" s="145"/>
      <c r="Z20" s="2"/>
      <c r="AA20" s="2"/>
      <c r="AB20" s="2"/>
      <c r="AC20" s="2"/>
      <c r="AD20" s="2"/>
      <c r="AE20" s="2"/>
      <c r="AF20" s="2"/>
      <c r="AG20" s="2"/>
      <c r="AH20" s="2"/>
      <c r="AI20" s="2"/>
      <c r="AJ20" s="2"/>
      <c r="AK20" s="2"/>
      <c r="AL20" s="2"/>
      <c r="AM20" s="2"/>
      <c r="AN20" s="2"/>
      <c r="AO20" s="2"/>
      <c r="AP20" s="2"/>
      <c r="AQ20" s="2"/>
      <c r="AR20" s="2"/>
      <c r="AS20" s="2"/>
      <c r="AT20" s="2"/>
    </row>
    <row r="21" spans="1:49" x14ac:dyDescent="0.35">
      <c r="A21" s="5"/>
      <c r="B21" s="56"/>
      <c r="C21" s="9" t="s">
        <v>299</v>
      </c>
      <c r="D21" s="9" t="s">
        <v>300</v>
      </c>
      <c r="E21" s="10"/>
      <c r="F21" s="10"/>
      <c r="G21" s="10"/>
      <c r="H21" s="22">
        <f t="shared" si="2"/>
        <v>0</v>
      </c>
      <c r="I21" s="71"/>
      <c r="J21" s="17">
        <f t="shared" si="1"/>
        <v>0</v>
      </c>
      <c r="L21" s="47">
        <v>1</v>
      </c>
      <c r="M21" s="9" t="s">
        <v>25</v>
      </c>
      <c r="N21" s="9" t="s">
        <v>34</v>
      </c>
      <c r="P21" s="145"/>
      <c r="Q21" s="145"/>
      <c r="R21" s="145"/>
      <c r="S21" s="145"/>
      <c r="T21" s="145"/>
      <c r="U21" s="145"/>
      <c r="V21" s="145"/>
      <c r="W21" s="145"/>
      <c r="X21" s="145"/>
      <c r="Y21" s="145"/>
      <c r="Z21" s="2"/>
      <c r="AA21" s="2"/>
      <c r="AB21" s="2"/>
      <c r="AC21" s="2"/>
      <c r="AD21" s="2"/>
      <c r="AE21" s="2"/>
      <c r="AF21" s="2"/>
      <c r="AG21" s="2"/>
      <c r="AH21" s="2"/>
      <c r="AI21" s="2"/>
      <c r="AJ21" s="2"/>
      <c r="AK21" s="2"/>
      <c r="AL21" s="2"/>
      <c r="AM21" s="2"/>
      <c r="AN21" s="2"/>
      <c r="AO21" s="2"/>
      <c r="AP21" s="2"/>
      <c r="AQ21" s="159"/>
      <c r="AR21" s="159"/>
      <c r="AS21" s="2"/>
      <c r="AT21" s="2"/>
    </row>
    <row r="22" spans="1:49" x14ac:dyDescent="0.35">
      <c r="A22" s="5"/>
      <c r="B22" s="56"/>
      <c r="C22" s="9" t="s">
        <v>292</v>
      </c>
      <c r="D22" s="9" t="s">
        <v>238</v>
      </c>
      <c r="E22" s="10"/>
      <c r="F22" s="10"/>
      <c r="G22" s="10"/>
      <c r="H22" s="22">
        <f>SUM(F22:G22)</f>
        <v>0</v>
      </c>
      <c r="I22" s="71"/>
      <c r="J22" s="17">
        <f t="shared" si="1"/>
        <v>0</v>
      </c>
      <c r="L22" s="47">
        <v>1</v>
      </c>
      <c r="M22" s="9" t="s">
        <v>27</v>
      </c>
      <c r="N22" s="9" t="s">
        <v>199</v>
      </c>
      <c r="P22" s="145"/>
      <c r="Q22" s="145"/>
      <c r="R22" s="145"/>
      <c r="S22" s="145"/>
      <c r="T22" s="145"/>
      <c r="U22" s="145"/>
      <c r="V22" s="145"/>
      <c r="W22" s="145"/>
      <c r="X22" s="145"/>
      <c r="Y22" s="145"/>
      <c r="Z22" s="2"/>
      <c r="AA22" s="2"/>
      <c r="AB22" s="2"/>
      <c r="AC22" s="2"/>
      <c r="AD22" s="2"/>
      <c r="AE22" s="2"/>
      <c r="AF22" s="2"/>
      <c r="AG22" s="2"/>
      <c r="AH22" s="2"/>
      <c r="AI22" s="2"/>
      <c r="AJ22" s="2"/>
      <c r="AK22" s="2"/>
      <c r="AL22" s="2"/>
      <c r="AM22" s="2"/>
      <c r="AN22" s="2"/>
      <c r="AO22" s="2"/>
      <c r="AP22" s="2"/>
      <c r="AQ22" s="159"/>
      <c r="AR22" s="159"/>
      <c r="AS22" s="2"/>
      <c r="AT22" s="2"/>
    </row>
    <row r="23" spans="1:49" s="9" customFormat="1" x14ac:dyDescent="0.35">
      <c r="B23" s="56"/>
      <c r="C23" s="9" t="s">
        <v>9</v>
      </c>
      <c r="D23" s="9" t="s">
        <v>104</v>
      </c>
      <c r="E23" s="11"/>
      <c r="F23" s="11"/>
      <c r="G23" s="11"/>
      <c r="H23" s="22">
        <f t="shared" si="2"/>
        <v>0</v>
      </c>
      <c r="I23" s="71"/>
      <c r="J23" s="17">
        <f t="shared" si="1"/>
        <v>0</v>
      </c>
      <c r="K23" s="18"/>
      <c r="L23" s="48">
        <v>1</v>
      </c>
      <c r="M23" s="9" t="s">
        <v>102</v>
      </c>
      <c r="O23" s="3"/>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160"/>
      <c r="AU23" s="14"/>
      <c r="AV23" s="14"/>
      <c r="AW23" s="14"/>
    </row>
    <row r="24" spans="1:49" s="9" customFormat="1" x14ac:dyDescent="0.35">
      <c r="B24" s="56"/>
      <c r="C24" s="9" t="s">
        <v>9</v>
      </c>
      <c r="D24" s="9" t="s">
        <v>105</v>
      </c>
      <c r="E24" s="11"/>
      <c r="F24" s="11"/>
      <c r="G24" s="11"/>
      <c r="H24" s="22">
        <f t="shared" si="2"/>
        <v>0</v>
      </c>
      <c r="I24" s="71"/>
      <c r="J24" s="17">
        <f t="shared" si="1"/>
        <v>0</v>
      </c>
      <c r="K24" s="18"/>
      <c r="L24" s="48">
        <v>1</v>
      </c>
      <c r="M24" s="9" t="s">
        <v>102</v>
      </c>
      <c r="O24" s="3"/>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160"/>
      <c r="AU24" s="14"/>
      <c r="AV24" s="14"/>
      <c r="AW24" s="14"/>
    </row>
    <row r="25" spans="1:49" s="9" customFormat="1" ht="24" thickBot="1" x14ac:dyDescent="0.4">
      <c r="B25" s="56"/>
      <c r="E25" s="12"/>
      <c r="F25" s="12"/>
      <c r="G25" s="12"/>
      <c r="H25" s="12"/>
      <c r="I25" s="71"/>
      <c r="J25" s="18"/>
      <c r="K25" s="18"/>
      <c r="L25" s="48"/>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160"/>
      <c r="AU25" s="14"/>
      <c r="AV25" s="14"/>
      <c r="AW25" s="14"/>
    </row>
    <row r="26" spans="1:49" ht="24" thickBot="1" x14ac:dyDescent="0.4">
      <c r="B26" s="6" t="s">
        <v>107</v>
      </c>
      <c r="C26" s="7"/>
      <c r="D26" s="7"/>
      <c r="E26" s="13">
        <f>SUM(E7:E24)</f>
        <v>0</v>
      </c>
      <c r="F26" s="13">
        <f>SUM(F7:F24)</f>
        <v>0</v>
      </c>
      <c r="G26" s="13">
        <f>SUM(G7:G24)</f>
        <v>0</v>
      </c>
      <c r="H26" s="13">
        <f>SUM(H7:H24)</f>
        <v>0</v>
      </c>
      <c r="I26" s="72"/>
      <c r="J26" s="19">
        <f>J24</f>
        <v>0</v>
      </c>
      <c r="K26" s="13">
        <f>SUM(K10:K24)</f>
        <v>0</v>
      </c>
      <c r="O26" s="8" t="s">
        <v>52</v>
      </c>
      <c r="P26" s="83">
        <f t="shared" ref="P26:AI26" si="3">SUM(P6:P24)</f>
        <v>0</v>
      </c>
      <c r="Q26" s="83">
        <f t="shared" si="3"/>
        <v>0</v>
      </c>
      <c r="R26" s="83">
        <f t="shared" si="3"/>
        <v>0</v>
      </c>
      <c r="S26" s="83">
        <f t="shared" si="3"/>
        <v>0</v>
      </c>
      <c r="T26" s="83">
        <f t="shared" si="3"/>
        <v>0</v>
      </c>
      <c r="U26" s="83">
        <f t="shared" si="3"/>
        <v>0</v>
      </c>
      <c r="V26" s="83">
        <f t="shared" si="3"/>
        <v>0</v>
      </c>
      <c r="W26" s="83">
        <f t="shared" si="3"/>
        <v>0</v>
      </c>
      <c r="X26" s="83">
        <f t="shared" si="3"/>
        <v>0</v>
      </c>
      <c r="Y26" s="83">
        <f t="shared" si="3"/>
        <v>0</v>
      </c>
      <c r="Z26" s="83">
        <f t="shared" si="3"/>
        <v>0</v>
      </c>
      <c r="AA26" s="83">
        <f t="shared" si="3"/>
        <v>0</v>
      </c>
      <c r="AB26" s="83">
        <f t="shared" si="3"/>
        <v>0</v>
      </c>
      <c r="AC26" s="83">
        <f t="shared" si="3"/>
        <v>0</v>
      </c>
      <c r="AD26" s="83">
        <f t="shared" si="3"/>
        <v>0</v>
      </c>
      <c r="AE26" s="83">
        <f t="shared" si="3"/>
        <v>0</v>
      </c>
      <c r="AF26" s="83">
        <f t="shared" si="3"/>
        <v>0</v>
      </c>
      <c r="AG26" s="83">
        <f t="shared" si="3"/>
        <v>0</v>
      </c>
      <c r="AH26" s="83">
        <f t="shared" si="3"/>
        <v>0</v>
      </c>
      <c r="AI26" s="83">
        <f t="shared" si="3"/>
        <v>0</v>
      </c>
      <c r="AJ26" s="83">
        <f t="shared" ref="AJ26:AS26" si="4">SUM(AJ6:AJ24)</f>
        <v>0</v>
      </c>
      <c r="AK26" s="83">
        <f t="shared" si="4"/>
        <v>0</v>
      </c>
      <c r="AL26" s="83">
        <f t="shared" si="4"/>
        <v>0</v>
      </c>
      <c r="AM26" s="83">
        <f t="shared" si="4"/>
        <v>0</v>
      </c>
      <c r="AN26" s="83">
        <f t="shared" si="4"/>
        <v>0</v>
      </c>
      <c r="AO26" s="83">
        <f t="shared" si="4"/>
        <v>0</v>
      </c>
      <c r="AP26" s="83">
        <f t="shared" si="4"/>
        <v>0</v>
      </c>
      <c r="AQ26" s="83">
        <f t="shared" si="4"/>
        <v>0</v>
      </c>
      <c r="AR26" s="83">
        <f t="shared" si="4"/>
        <v>0</v>
      </c>
      <c r="AS26" s="83">
        <f t="shared" si="4"/>
        <v>0</v>
      </c>
      <c r="AT26" s="161">
        <f>SUM(P26:AM26)</f>
        <v>0</v>
      </c>
      <c r="AU26" s="24" t="s">
        <v>61</v>
      </c>
      <c r="AV26" s="25"/>
    </row>
    <row r="27" spans="1:49" s="9" customFormat="1" x14ac:dyDescent="0.35">
      <c r="B27" s="37"/>
      <c r="C27" s="14"/>
      <c r="D27" s="14"/>
      <c r="E27" s="38"/>
      <c r="F27" s="38"/>
      <c r="G27" s="38"/>
      <c r="H27" s="38"/>
      <c r="I27" s="73"/>
      <c r="J27" s="18"/>
      <c r="K27" s="18"/>
      <c r="L27" s="48"/>
      <c r="P27" s="16"/>
      <c r="Q27" s="16"/>
      <c r="R27" s="16"/>
      <c r="S27" s="16"/>
      <c r="T27" s="16"/>
      <c r="U27" s="16"/>
      <c r="V27" s="16"/>
      <c r="W27" s="16"/>
      <c r="X27" s="16"/>
      <c r="Y27" s="16"/>
      <c r="Z27" s="16"/>
      <c r="AA27" s="16"/>
      <c r="AB27" s="16"/>
      <c r="AC27" s="16"/>
      <c r="AD27" s="16"/>
      <c r="AE27" s="16"/>
      <c r="AF27" s="16"/>
      <c r="AG27" s="82"/>
      <c r="AH27" s="82"/>
      <c r="AI27" s="82"/>
      <c r="AJ27" s="82"/>
      <c r="AK27" s="82"/>
      <c r="AL27" s="82"/>
      <c r="AM27" s="82"/>
      <c r="AN27" s="82"/>
      <c r="AO27" s="82"/>
      <c r="AP27" s="82"/>
      <c r="AQ27" s="82"/>
      <c r="AR27" s="82"/>
      <c r="AS27" s="82"/>
      <c r="AT27" s="14"/>
      <c r="AU27" s="14"/>
      <c r="AV27" s="14"/>
    </row>
    <row r="28" spans="1:49" x14ac:dyDescent="0.35">
      <c r="A28" s="9" t="s">
        <v>17</v>
      </c>
      <c r="B28" s="57"/>
      <c r="C28" s="9" t="s">
        <v>4</v>
      </c>
      <c r="D28" s="3" t="s">
        <v>46</v>
      </c>
      <c r="E28" s="11"/>
      <c r="F28" s="11"/>
      <c r="G28" s="11"/>
      <c r="H28" s="22">
        <f t="shared" ref="H28:H37" si="5">SUM(F28:G28)</f>
        <v>0</v>
      </c>
      <c r="I28" s="71"/>
      <c r="J28" s="18">
        <f>J26+E28-H28</f>
        <v>0</v>
      </c>
      <c r="K28" s="18"/>
      <c r="L28" s="48">
        <v>1</v>
      </c>
      <c r="M28" s="15"/>
      <c r="N28" s="15" t="s">
        <v>97</v>
      </c>
      <c r="AG28" s="2"/>
      <c r="AH28" s="2"/>
      <c r="AI28" s="2"/>
      <c r="AJ28" s="2"/>
      <c r="AK28" s="2"/>
      <c r="AL28" s="2"/>
      <c r="AM28" s="2"/>
      <c r="AN28" s="2"/>
      <c r="AO28" s="2"/>
      <c r="AP28" s="2"/>
      <c r="AQ28" s="2"/>
      <c r="AR28" s="2"/>
      <c r="AS28" s="2"/>
    </row>
    <row r="29" spans="1:49" x14ac:dyDescent="0.35">
      <c r="A29" s="5"/>
      <c r="B29" s="57"/>
      <c r="C29" s="9" t="s">
        <v>9</v>
      </c>
      <c r="D29" s="3" t="s">
        <v>19</v>
      </c>
      <c r="E29" s="11"/>
      <c r="F29" s="11"/>
      <c r="G29" s="11"/>
      <c r="H29" s="22">
        <f t="shared" si="5"/>
        <v>0</v>
      </c>
      <c r="I29" s="71"/>
      <c r="J29" s="18">
        <f>J28+E29-H29</f>
        <v>0</v>
      </c>
      <c r="K29" s="18"/>
      <c r="L29" s="47">
        <v>1</v>
      </c>
      <c r="M29" s="15"/>
      <c r="N29" s="15" t="s">
        <v>95</v>
      </c>
      <c r="AG29" s="2"/>
      <c r="AH29" s="2"/>
      <c r="AI29" s="2"/>
      <c r="AJ29" s="2"/>
      <c r="AK29" s="2"/>
      <c r="AL29" s="2"/>
      <c r="AM29" s="2"/>
      <c r="AN29" s="2"/>
      <c r="AO29" s="2"/>
      <c r="AP29" s="2"/>
      <c r="AQ29" s="2"/>
      <c r="AR29" s="2"/>
      <c r="AS29" s="2"/>
    </row>
    <row r="30" spans="1:49" x14ac:dyDescent="0.35">
      <c r="B30" s="57"/>
      <c r="C30" s="9" t="s">
        <v>11</v>
      </c>
      <c r="D30" s="3" t="s">
        <v>47</v>
      </c>
      <c r="E30" s="11"/>
      <c r="F30" s="11"/>
      <c r="G30" s="11"/>
      <c r="H30" s="22">
        <f t="shared" si="5"/>
        <v>0</v>
      </c>
      <c r="I30" s="71"/>
      <c r="J30" s="18">
        <f t="shared" ref="J30:J37" si="6">J29+E30-H30</f>
        <v>0</v>
      </c>
      <c r="K30" s="18"/>
      <c r="L30" s="47">
        <v>1</v>
      </c>
      <c r="M30" s="3" t="s">
        <v>27</v>
      </c>
      <c r="N30" s="3" t="s">
        <v>28</v>
      </c>
      <c r="AG30" s="2"/>
      <c r="AH30" s="2"/>
      <c r="AI30" s="2"/>
      <c r="AJ30" s="2"/>
      <c r="AK30" s="2"/>
      <c r="AL30" s="2"/>
      <c r="AM30" s="2"/>
      <c r="AN30" s="2"/>
      <c r="AO30" s="2"/>
      <c r="AP30" s="2"/>
      <c r="AQ30" s="2"/>
      <c r="AR30" s="2"/>
      <c r="AS30" s="2"/>
    </row>
    <row r="31" spans="1:49" x14ac:dyDescent="0.35">
      <c r="B31" s="57"/>
      <c r="C31" s="9" t="s">
        <v>13</v>
      </c>
      <c r="D31" s="3" t="s">
        <v>18</v>
      </c>
      <c r="E31" s="11"/>
      <c r="F31" s="35"/>
      <c r="G31" s="11"/>
      <c r="H31" s="22">
        <f t="shared" si="5"/>
        <v>0</v>
      </c>
      <c r="I31" s="71"/>
      <c r="J31" s="18">
        <f t="shared" si="6"/>
        <v>0</v>
      </c>
      <c r="K31" s="18"/>
      <c r="L31" s="47">
        <v>1</v>
      </c>
      <c r="M31" s="3" t="s">
        <v>25</v>
      </c>
      <c r="N31" s="3" t="s">
        <v>32</v>
      </c>
      <c r="P31" s="145"/>
      <c r="AG31" s="2"/>
      <c r="AH31" s="2"/>
      <c r="AI31" s="2"/>
      <c r="AJ31" s="2"/>
      <c r="AK31" s="2"/>
      <c r="AL31" s="2"/>
      <c r="AM31" s="2"/>
      <c r="AN31" s="2"/>
      <c r="AO31" s="2"/>
      <c r="AP31" s="2"/>
      <c r="AQ31" s="2"/>
      <c r="AR31" s="2"/>
      <c r="AS31" s="2"/>
    </row>
    <row r="32" spans="1:49" x14ac:dyDescent="0.35">
      <c r="B32" s="57"/>
      <c r="C32" s="9" t="s">
        <v>103</v>
      </c>
      <c r="D32" s="3" t="s">
        <v>48</v>
      </c>
      <c r="E32" s="11"/>
      <c r="F32" s="35"/>
      <c r="G32" s="11"/>
      <c r="H32" s="22">
        <f t="shared" si="5"/>
        <v>0</v>
      </c>
      <c r="I32" s="71"/>
      <c r="J32" s="18">
        <f t="shared" si="6"/>
        <v>0</v>
      </c>
      <c r="K32" s="18"/>
      <c r="L32" s="47">
        <v>1</v>
      </c>
      <c r="M32" s="3" t="s">
        <v>25</v>
      </c>
      <c r="N32" s="3" t="s">
        <v>32</v>
      </c>
      <c r="P32" s="145"/>
      <c r="AG32" s="2"/>
      <c r="AH32" s="2"/>
      <c r="AI32" s="2"/>
      <c r="AJ32" s="2"/>
      <c r="AK32" s="2"/>
      <c r="AL32" s="2"/>
      <c r="AM32" s="2"/>
      <c r="AN32" s="2"/>
      <c r="AO32" s="2"/>
      <c r="AP32" s="2"/>
      <c r="AQ32" s="2"/>
      <c r="AR32" s="2"/>
      <c r="AS32" s="2"/>
    </row>
    <row r="33" spans="2:49" x14ac:dyDescent="0.35">
      <c r="B33" s="57"/>
      <c r="C33" s="9" t="s">
        <v>15</v>
      </c>
      <c r="D33" s="3" t="s">
        <v>317</v>
      </c>
      <c r="E33" s="11"/>
      <c r="F33" s="35"/>
      <c r="G33" s="11"/>
      <c r="H33" s="22">
        <f t="shared" si="5"/>
        <v>0</v>
      </c>
      <c r="I33" s="71"/>
      <c r="J33" s="18">
        <f t="shared" si="6"/>
        <v>0</v>
      </c>
      <c r="K33" s="18"/>
      <c r="L33" s="47">
        <v>1</v>
      </c>
      <c r="M33" s="182" t="s">
        <v>30</v>
      </c>
      <c r="N33" s="3" t="s">
        <v>303</v>
      </c>
      <c r="U33" s="181"/>
      <c r="AG33" s="2"/>
      <c r="AH33" s="2"/>
      <c r="AI33" s="2"/>
      <c r="AJ33" s="2"/>
      <c r="AK33" s="2"/>
      <c r="AL33" s="2"/>
      <c r="AM33" s="2"/>
      <c r="AN33" s="2"/>
      <c r="AO33" s="2"/>
      <c r="AP33" s="2"/>
      <c r="AQ33" s="2"/>
      <c r="AR33" s="2"/>
      <c r="AS33" s="2"/>
    </row>
    <row r="34" spans="2:49" x14ac:dyDescent="0.35">
      <c r="B34" s="57"/>
      <c r="C34" s="9" t="s">
        <v>41</v>
      </c>
      <c r="D34" s="3" t="s">
        <v>35</v>
      </c>
      <c r="E34" s="11"/>
      <c r="F34" s="11"/>
      <c r="G34" s="11"/>
      <c r="H34" s="22">
        <f t="shared" si="5"/>
        <v>0</v>
      </c>
      <c r="I34" s="71"/>
      <c r="J34" s="18">
        <f t="shared" si="6"/>
        <v>0</v>
      </c>
      <c r="K34" s="18"/>
      <c r="L34" s="47">
        <v>1</v>
      </c>
      <c r="M34" s="3" t="s">
        <v>27</v>
      </c>
      <c r="N34" s="9" t="s">
        <v>199</v>
      </c>
      <c r="AG34" s="2"/>
      <c r="AH34" s="2"/>
      <c r="AI34" s="2"/>
      <c r="AJ34" s="2"/>
      <c r="AK34" s="2"/>
      <c r="AL34" s="2"/>
      <c r="AM34" s="2"/>
      <c r="AN34" s="2"/>
      <c r="AO34" s="2"/>
      <c r="AP34" s="2"/>
      <c r="AQ34" s="2"/>
      <c r="AR34" s="2"/>
      <c r="AS34" s="2"/>
    </row>
    <row r="35" spans="2:49" s="9" customFormat="1" x14ac:dyDescent="0.35">
      <c r="B35" s="57"/>
      <c r="C35" s="14" t="s">
        <v>292</v>
      </c>
      <c r="D35" s="14" t="s">
        <v>238</v>
      </c>
      <c r="E35" s="38"/>
      <c r="F35" s="38"/>
      <c r="G35" s="38"/>
      <c r="H35" s="22">
        <f>SUM(F35:G35)</f>
        <v>0</v>
      </c>
      <c r="I35" s="73"/>
      <c r="J35" s="18">
        <f t="shared" si="6"/>
        <v>0</v>
      </c>
      <c r="K35" s="18"/>
      <c r="L35" s="48">
        <v>1</v>
      </c>
      <c r="M35" s="9" t="s">
        <v>27</v>
      </c>
      <c r="N35" s="9" t="s">
        <v>249</v>
      </c>
      <c r="P35" s="16"/>
      <c r="Q35" s="16"/>
      <c r="R35" s="16"/>
      <c r="S35" s="16"/>
      <c r="T35" s="16"/>
      <c r="U35" s="16"/>
      <c r="V35" s="16"/>
      <c r="W35" s="16"/>
      <c r="X35" s="16"/>
      <c r="Y35" s="16"/>
      <c r="Z35" s="16"/>
      <c r="AA35" s="16"/>
      <c r="AB35" s="16"/>
      <c r="AC35" s="16"/>
      <c r="AD35" s="16"/>
      <c r="AE35" s="16"/>
      <c r="AF35" s="16"/>
      <c r="AG35" s="82"/>
      <c r="AH35" s="82"/>
      <c r="AI35" s="82"/>
      <c r="AJ35" s="82"/>
      <c r="AK35" s="82"/>
      <c r="AL35" s="82"/>
      <c r="AM35" s="82"/>
      <c r="AN35" s="82"/>
      <c r="AO35" s="82"/>
      <c r="AP35" s="82"/>
      <c r="AQ35" s="82"/>
      <c r="AR35" s="82"/>
      <c r="AS35" s="82"/>
      <c r="AT35" s="14"/>
      <c r="AU35" s="14"/>
      <c r="AV35" s="14"/>
    </row>
    <row r="36" spans="2:49" s="9" customFormat="1" x14ac:dyDescent="0.35">
      <c r="B36" s="57"/>
      <c r="C36" s="9" t="s">
        <v>9</v>
      </c>
      <c r="D36" s="3" t="s">
        <v>104</v>
      </c>
      <c r="E36" s="11"/>
      <c r="F36" s="11"/>
      <c r="G36" s="11"/>
      <c r="H36" s="22">
        <f t="shared" si="5"/>
        <v>0</v>
      </c>
      <c r="I36" s="71"/>
      <c r="J36" s="18">
        <f t="shared" si="6"/>
        <v>0</v>
      </c>
      <c r="K36" s="18"/>
      <c r="L36" s="48">
        <v>1</v>
      </c>
      <c r="M36" s="9" t="s">
        <v>102</v>
      </c>
      <c r="O36" s="3"/>
      <c r="P36" s="16"/>
      <c r="Q36" s="16"/>
      <c r="R36" s="16"/>
      <c r="S36" s="16"/>
      <c r="T36" s="16"/>
      <c r="U36" s="16"/>
      <c r="V36" s="16"/>
      <c r="W36" s="16"/>
      <c r="X36" s="16"/>
      <c r="Y36" s="16"/>
      <c r="Z36" s="16"/>
      <c r="AA36" s="16"/>
      <c r="AB36" s="16"/>
      <c r="AC36" s="16"/>
      <c r="AD36" s="16"/>
      <c r="AE36" s="16"/>
      <c r="AF36" s="16"/>
      <c r="AG36" s="82"/>
      <c r="AH36" s="82"/>
      <c r="AI36" s="82"/>
      <c r="AJ36" s="82"/>
      <c r="AK36" s="82"/>
      <c r="AL36" s="82"/>
      <c r="AM36" s="82"/>
      <c r="AN36" s="82"/>
      <c r="AO36" s="82"/>
      <c r="AP36" s="82"/>
      <c r="AQ36" s="82"/>
      <c r="AR36" s="82"/>
      <c r="AS36" s="11"/>
      <c r="AT36" s="14"/>
      <c r="AU36" s="14"/>
      <c r="AV36" s="14"/>
      <c r="AW36" s="14"/>
    </row>
    <row r="37" spans="2:49" s="9" customFormat="1" x14ac:dyDescent="0.35">
      <c r="B37" s="57"/>
      <c r="C37" s="9" t="s">
        <v>9</v>
      </c>
      <c r="D37" s="3" t="s">
        <v>105</v>
      </c>
      <c r="E37" s="11"/>
      <c r="F37" s="11"/>
      <c r="G37" s="11"/>
      <c r="H37" s="22">
        <f t="shared" si="5"/>
        <v>0</v>
      </c>
      <c r="I37" s="71"/>
      <c r="J37" s="18">
        <f t="shared" si="6"/>
        <v>0</v>
      </c>
      <c r="K37" s="18"/>
      <c r="L37" s="48">
        <v>1</v>
      </c>
      <c r="M37" s="9" t="s">
        <v>102</v>
      </c>
      <c r="O37" s="3"/>
      <c r="P37" s="16"/>
      <c r="Q37" s="16"/>
      <c r="R37" s="16"/>
      <c r="S37" s="16"/>
      <c r="T37" s="16"/>
      <c r="U37" s="16"/>
      <c r="V37" s="16"/>
      <c r="W37" s="16"/>
      <c r="X37" s="16"/>
      <c r="Y37" s="16"/>
      <c r="Z37" s="16"/>
      <c r="AA37" s="16"/>
      <c r="AB37" s="16"/>
      <c r="AC37" s="16"/>
      <c r="AD37" s="16"/>
      <c r="AE37" s="16"/>
      <c r="AF37" s="16"/>
      <c r="AG37" s="82"/>
      <c r="AH37" s="82"/>
      <c r="AI37" s="82"/>
      <c r="AJ37" s="82"/>
      <c r="AK37" s="82"/>
      <c r="AL37" s="82"/>
      <c r="AM37" s="82"/>
      <c r="AN37" s="82"/>
      <c r="AO37" s="82"/>
      <c r="AP37" s="82"/>
      <c r="AQ37" s="82"/>
      <c r="AR37" s="82"/>
      <c r="AS37" s="11"/>
      <c r="AT37" s="14"/>
      <c r="AU37" s="14"/>
      <c r="AV37" s="14"/>
      <c r="AW37" s="14"/>
    </row>
    <row r="38" spans="2:49" s="9" customFormat="1" ht="24" thickBot="1" x14ac:dyDescent="0.4">
      <c r="B38" s="56"/>
      <c r="E38" s="12"/>
      <c r="F38" s="12"/>
      <c r="G38" s="12"/>
      <c r="H38" s="12"/>
      <c r="I38" s="71"/>
      <c r="J38" s="18"/>
      <c r="K38" s="18"/>
      <c r="L38" s="48"/>
      <c r="P38" s="16"/>
      <c r="Q38" s="16"/>
      <c r="R38" s="16"/>
      <c r="S38" s="16"/>
      <c r="T38" s="16"/>
      <c r="U38" s="16"/>
      <c r="V38" s="16"/>
      <c r="W38" s="16"/>
      <c r="X38" s="16"/>
      <c r="Y38" s="16"/>
      <c r="Z38" s="16"/>
      <c r="AA38" s="16"/>
      <c r="AB38" s="16"/>
      <c r="AC38" s="16"/>
      <c r="AD38" s="16"/>
      <c r="AE38" s="16"/>
      <c r="AF38" s="16"/>
      <c r="AG38" s="82"/>
      <c r="AH38" s="82"/>
      <c r="AI38" s="82"/>
      <c r="AJ38" s="82"/>
      <c r="AK38" s="82"/>
      <c r="AL38" s="82"/>
      <c r="AM38" s="82"/>
      <c r="AN38" s="82"/>
      <c r="AO38" s="82"/>
      <c r="AP38" s="82"/>
      <c r="AQ38" s="82"/>
      <c r="AR38" s="82"/>
      <c r="AS38" s="82"/>
      <c r="AT38" s="14"/>
      <c r="AU38" s="14"/>
      <c r="AV38" s="14"/>
      <c r="AW38" s="14"/>
    </row>
    <row r="39" spans="2:49" ht="32.25" customHeight="1" thickBot="1" x14ac:dyDescent="0.4">
      <c r="B39" s="6" t="s">
        <v>107</v>
      </c>
      <c r="C39" s="7"/>
      <c r="D39" s="7"/>
      <c r="E39" s="13">
        <f>SUM(E27:E38)</f>
        <v>0</v>
      </c>
      <c r="F39" s="13">
        <f>SUM(F27:F38)</f>
        <v>0</v>
      </c>
      <c r="G39" s="13">
        <f>SUM(G27:G38)</f>
        <v>0</v>
      </c>
      <c r="H39" s="13">
        <f>SUM(H27:H38)</f>
        <v>0</v>
      </c>
      <c r="I39" s="72"/>
      <c r="J39" s="19">
        <f>J37</f>
        <v>0</v>
      </c>
      <c r="K39" s="13">
        <f>SUM(K28:K37)</f>
        <v>0</v>
      </c>
      <c r="O39" s="8" t="s">
        <v>52</v>
      </c>
      <c r="P39" s="83">
        <f t="shared" ref="P39:AS39" si="7">SUM(P27:P38)</f>
        <v>0</v>
      </c>
      <c r="Q39" s="83">
        <f t="shared" si="7"/>
        <v>0</v>
      </c>
      <c r="R39" s="83">
        <f t="shared" si="7"/>
        <v>0</v>
      </c>
      <c r="S39" s="83">
        <f t="shared" si="7"/>
        <v>0</v>
      </c>
      <c r="T39" s="83">
        <f t="shared" si="7"/>
        <v>0</v>
      </c>
      <c r="U39" s="83">
        <f t="shared" si="7"/>
        <v>0</v>
      </c>
      <c r="V39" s="83">
        <f t="shared" si="7"/>
        <v>0</v>
      </c>
      <c r="W39" s="83">
        <f t="shared" si="7"/>
        <v>0</v>
      </c>
      <c r="X39" s="83">
        <f t="shared" si="7"/>
        <v>0</v>
      </c>
      <c r="Y39" s="83">
        <f t="shared" si="7"/>
        <v>0</v>
      </c>
      <c r="Z39" s="83">
        <f t="shared" si="7"/>
        <v>0</v>
      </c>
      <c r="AA39" s="83">
        <f t="shared" si="7"/>
        <v>0</v>
      </c>
      <c r="AB39" s="83">
        <f t="shared" si="7"/>
        <v>0</v>
      </c>
      <c r="AC39" s="83">
        <f t="shared" si="7"/>
        <v>0</v>
      </c>
      <c r="AD39" s="83">
        <f t="shared" si="7"/>
        <v>0</v>
      </c>
      <c r="AE39" s="83">
        <f t="shared" si="7"/>
        <v>0</v>
      </c>
      <c r="AF39" s="83">
        <f t="shared" si="7"/>
        <v>0</v>
      </c>
      <c r="AG39" s="83">
        <f t="shared" si="7"/>
        <v>0</v>
      </c>
      <c r="AH39" s="83">
        <f t="shared" si="7"/>
        <v>0</v>
      </c>
      <c r="AI39" s="83">
        <f t="shared" si="7"/>
        <v>0</v>
      </c>
      <c r="AJ39" s="83">
        <f t="shared" si="7"/>
        <v>0</v>
      </c>
      <c r="AK39" s="83">
        <f t="shared" si="7"/>
        <v>0</v>
      </c>
      <c r="AL39" s="83">
        <f t="shared" si="7"/>
        <v>0</v>
      </c>
      <c r="AM39" s="83">
        <f t="shared" si="7"/>
        <v>0</v>
      </c>
      <c r="AN39" s="83">
        <f t="shared" si="7"/>
        <v>0</v>
      </c>
      <c r="AO39" s="83">
        <f t="shared" si="7"/>
        <v>0</v>
      </c>
      <c r="AP39" s="83">
        <f t="shared" si="7"/>
        <v>0</v>
      </c>
      <c r="AQ39" s="83">
        <f t="shared" si="7"/>
        <v>0</v>
      </c>
      <c r="AR39" s="83">
        <f t="shared" si="7"/>
        <v>0</v>
      </c>
      <c r="AS39" s="83">
        <f t="shared" si="7"/>
        <v>0</v>
      </c>
      <c r="AT39" s="161">
        <f>SUM(P39:AN39)</f>
        <v>0</v>
      </c>
      <c r="AU39" s="31" t="s">
        <v>61</v>
      </c>
      <c r="AV39" s="32"/>
    </row>
    <row r="40" spans="2:49" s="9" customFormat="1" x14ac:dyDescent="0.35">
      <c r="B40" s="37"/>
      <c r="C40" s="14"/>
      <c r="D40" s="14"/>
      <c r="E40" s="38"/>
      <c r="F40" s="38"/>
      <c r="G40" s="38"/>
      <c r="H40" s="38"/>
      <c r="I40" s="73"/>
      <c r="J40" s="18"/>
      <c r="K40" s="18"/>
      <c r="L40" s="48"/>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4"/>
      <c r="AU40" s="14"/>
      <c r="AV40" s="14"/>
    </row>
    <row r="41" spans="2:49" s="9" customFormat="1" x14ac:dyDescent="0.35">
      <c r="B41" s="37"/>
      <c r="C41" s="14"/>
      <c r="D41" s="14"/>
      <c r="E41" s="38"/>
      <c r="F41" s="38"/>
      <c r="G41" s="38"/>
      <c r="H41" s="38"/>
      <c r="I41" s="73"/>
      <c r="J41" s="18"/>
      <c r="K41" s="18"/>
      <c r="L41" s="48"/>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4"/>
      <c r="AU41" s="14"/>
      <c r="AV41" s="14"/>
    </row>
    <row r="42" spans="2:49" s="9" customFormat="1" x14ac:dyDescent="0.35">
      <c r="B42" s="37"/>
      <c r="C42" s="14"/>
      <c r="D42" s="14"/>
      <c r="E42" s="38"/>
      <c r="F42" s="38"/>
      <c r="G42" s="38"/>
      <c r="H42" s="38"/>
      <c r="I42" s="73"/>
      <c r="J42" s="18"/>
      <c r="K42" s="18"/>
      <c r="L42" s="48"/>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4"/>
      <c r="AU42" s="14"/>
      <c r="AV42" s="14"/>
    </row>
    <row r="43" spans="2:49" s="9" customFormat="1" x14ac:dyDescent="0.35">
      <c r="B43" s="37"/>
      <c r="C43" s="14"/>
      <c r="D43" s="14"/>
      <c r="E43" s="38"/>
      <c r="F43" s="38"/>
      <c r="G43" s="38"/>
      <c r="H43" s="38"/>
      <c r="I43" s="73"/>
      <c r="J43" s="18"/>
      <c r="K43" s="18"/>
      <c r="L43" s="48"/>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4"/>
      <c r="AU43" s="14"/>
      <c r="AV43" s="14"/>
    </row>
    <row r="44" spans="2:49" s="9" customFormat="1" x14ac:dyDescent="0.35">
      <c r="B44" s="37"/>
      <c r="C44" s="14"/>
      <c r="D44" s="14"/>
      <c r="E44" s="38"/>
      <c r="F44" s="38"/>
      <c r="G44" s="38"/>
      <c r="H44" s="38"/>
      <c r="I44" s="73"/>
      <c r="J44" s="18"/>
      <c r="K44" s="18"/>
      <c r="L44" s="48"/>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4"/>
      <c r="AU44" s="14"/>
      <c r="AV44" s="14"/>
    </row>
    <row r="45" spans="2:49" s="9" customFormat="1" x14ac:dyDescent="0.35">
      <c r="B45" s="37"/>
      <c r="C45" s="14"/>
      <c r="D45" s="14"/>
      <c r="E45" s="38"/>
      <c r="F45" s="38"/>
      <c r="G45" s="38"/>
      <c r="H45" s="38"/>
      <c r="I45" s="73"/>
      <c r="J45" s="18"/>
      <c r="K45" s="18"/>
      <c r="L45" s="48"/>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4"/>
      <c r="AU45" s="14"/>
      <c r="AV45" s="14"/>
    </row>
    <row r="46" spans="2:49" s="9" customFormat="1" x14ac:dyDescent="0.35">
      <c r="B46" s="37"/>
      <c r="C46" s="14"/>
      <c r="D46" s="14"/>
      <c r="E46" s="38"/>
      <c r="F46" s="38"/>
      <c r="G46" s="38"/>
      <c r="H46" s="38"/>
      <c r="I46" s="73"/>
      <c r="J46" s="18"/>
      <c r="K46" s="18"/>
      <c r="L46" s="48"/>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4"/>
      <c r="AU46" s="14"/>
      <c r="AV46" s="14"/>
    </row>
    <row r="47" spans="2:49" s="9" customFormat="1" x14ac:dyDescent="0.35">
      <c r="B47" s="37"/>
      <c r="C47" s="14"/>
      <c r="D47" s="14"/>
      <c r="E47" s="38"/>
      <c r="F47" s="38"/>
      <c r="G47" s="38"/>
      <c r="H47" s="38"/>
      <c r="I47" s="73"/>
      <c r="J47" s="18"/>
      <c r="K47" s="18"/>
      <c r="L47" s="48"/>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4"/>
      <c r="AU47" s="14"/>
      <c r="AV47" s="14"/>
    </row>
    <row r="48" spans="2:49" s="9" customFormat="1" x14ac:dyDescent="0.35">
      <c r="B48" s="37"/>
      <c r="C48" s="14"/>
      <c r="D48" s="14"/>
      <c r="E48" s="38"/>
      <c r="F48" s="38"/>
      <c r="G48" s="38"/>
      <c r="H48" s="38"/>
      <c r="I48" s="73"/>
      <c r="J48" s="18"/>
      <c r="K48" s="18"/>
      <c r="L48" s="48"/>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4"/>
      <c r="AU48" s="14"/>
      <c r="AV48" s="14"/>
    </row>
    <row r="49" spans="1:48" s="9" customFormat="1" x14ac:dyDescent="0.35">
      <c r="B49" s="37"/>
      <c r="C49" s="14"/>
      <c r="D49" s="14"/>
      <c r="E49" s="38"/>
      <c r="F49" s="38"/>
      <c r="G49" s="38"/>
      <c r="H49" s="38"/>
      <c r="I49" s="73"/>
      <c r="J49" s="18"/>
      <c r="K49" s="18"/>
      <c r="L49" s="48"/>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4"/>
      <c r="AU49" s="14"/>
      <c r="AV49" s="14"/>
    </row>
    <row r="50" spans="1:48" s="9" customFormat="1" x14ac:dyDescent="0.35">
      <c r="B50" s="37"/>
      <c r="C50" s="14"/>
      <c r="D50" s="14"/>
      <c r="E50" s="38"/>
      <c r="F50" s="38"/>
      <c r="G50" s="38"/>
      <c r="H50" s="38"/>
      <c r="I50" s="73"/>
      <c r="J50" s="18"/>
      <c r="K50" s="18"/>
      <c r="L50" s="48"/>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4"/>
      <c r="AU50" s="14"/>
      <c r="AV50" s="14"/>
    </row>
    <row r="51" spans="1:48" s="9" customFormat="1" x14ac:dyDescent="0.35">
      <c r="B51" s="37"/>
      <c r="C51" s="14"/>
      <c r="D51" s="14"/>
      <c r="E51" s="38"/>
      <c r="F51" s="38"/>
      <c r="G51" s="38"/>
      <c r="H51" s="38"/>
      <c r="I51" s="73"/>
      <c r="J51" s="18"/>
      <c r="K51" s="18"/>
      <c r="L51" s="48"/>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4"/>
      <c r="AU51" s="14"/>
      <c r="AV51" s="14"/>
    </row>
    <row r="52" spans="1:48" s="9" customFormat="1" x14ac:dyDescent="0.35">
      <c r="B52" s="37"/>
      <c r="C52" s="14"/>
      <c r="D52" s="14"/>
      <c r="E52" s="38"/>
      <c r="F52" s="38"/>
      <c r="G52" s="38"/>
      <c r="H52" s="38"/>
      <c r="I52" s="73"/>
      <c r="J52" s="18"/>
      <c r="K52" s="18"/>
      <c r="L52" s="48"/>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4"/>
      <c r="AU52" s="14"/>
      <c r="AV52" s="14"/>
    </row>
    <row r="53" spans="1:48" s="9" customFormat="1" x14ac:dyDescent="0.35">
      <c r="B53" s="37"/>
      <c r="C53" s="14"/>
      <c r="D53" s="14"/>
      <c r="E53" s="38"/>
      <c r="F53" s="38"/>
      <c r="G53" s="38"/>
      <c r="H53" s="38"/>
      <c r="I53" s="73"/>
      <c r="J53" s="18"/>
      <c r="K53" s="18"/>
      <c r="L53" s="48"/>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4"/>
      <c r="AU53" s="14"/>
      <c r="AV53" s="14"/>
    </row>
    <row r="54" spans="1:48" s="9" customFormat="1" x14ac:dyDescent="0.35">
      <c r="B54" s="37"/>
      <c r="C54" s="14"/>
      <c r="D54" s="14"/>
      <c r="E54" s="38"/>
      <c r="F54" s="38"/>
      <c r="G54" s="38"/>
      <c r="H54" s="38"/>
      <c r="I54" s="73"/>
      <c r="J54" s="18"/>
      <c r="K54" s="18"/>
      <c r="L54" s="48"/>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4"/>
      <c r="AU54" s="14"/>
      <c r="AV54" s="14"/>
    </row>
    <row r="55" spans="1:48" s="9" customFormat="1" x14ac:dyDescent="0.35">
      <c r="B55" s="37"/>
      <c r="C55" s="14"/>
      <c r="D55" s="14"/>
      <c r="E55" s="38"/>
      <c r="F55" s="38"/>
      <c r="G55" s="38"/>
      <c r="H55" s="38"/>
      <c r="I55" s="73"/>
      <c r="J55" s="18"/>
      <c r="K55" s="18"/>
      <c r="L55" s="48"/>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4"/>
      <c r="AU55" s="14"/>
      <c r="AV55" s="14"/>
    </row>
    <row r="56" spans="1:48" x14ac:dyDescent="0.35">
      <c r="P56" s="196" t="s">
        <v>50</v>
      </c>
      <c r="Q56" s="196"/>
      <c r="R56" s="196"/>
      <c r="S56" s="196"/>
      <c r="T56" s="196"/>
      <c r="U56" s="196"/>
      <c r="V56" s="196"/>
      <c r="W56" s="149"/>
      <c r="X56" s="149"/>
      <c r="Y56" s="149"/>
      <c r="Z56" s="197" t="s">
        <v>30</v>
      </c>
      <c r="AA56" s="197"/>
      <c r="AB56" s="197"/>
      <c r="AC56" s="197"/>
      <c r="AD56" s="197"/>
      <c r="AE56" s="197"/>
      <c r="AF56" s="186" t="s">
        <v>27</v>
      </c>
      <c r="AG56" s="186"/>
      <c r="AH56" s="186"/>
      <c r="AI56" s="186"/>
      <c r="AJ56" s="186"/>
      <c r="AK56" s="186"/>
      <c r="AL56" s="186"/>
      <c r="AM56" s="148"/>
      <c r="AN56" s="154" t="s">
        <v>243</v>
      </c>
      <c r="AO56" s="46"/>
      <c r="AP56" s="46"/>
      <c r="AQ56" s="46"/>
      <c r="AR56" s="46"/>
      <c r="AS56" s="46"/>
    </row>
    <row r="57" spans="1:48" ht="69.75" x14ac:dyDescent="0.35">
      <c r="A57" s="51" t="s">
        <v>101</v>
      </c>
      <c r="B57" s="52" t="s">
        <v>0</v>
      </c>
      <c r="C57" s="51" t="s">
        <v>2</v>
      </c>
      <c r="D57" s="51" t="s">
        <v>3</v>
      </c>
      <c r="E57" s="53" t="s">
        <v>1</v>
      </c>
      <c r="F57" s="53" t="s">
        <v>6</v>
      </c>
      <c r="G57" s="53" t="s">
        <v>7</v>
      </c>
      <c r="H57" s="54" t="s">
        <v>8</v>
      </c>
      <c r="I57" s="70" t="s">
        <v>197</v>
      </c>
      <c r="J57" s="55" t="s">
        <v>22</v>
      </c>
      <c r="K57" s="64" t="s">
        <v>160</v>
      </c>
      <c r="L57" s="67" t="s">
        <v>161</v>
      </c>
      <c r="M57" s="65" t="s">
        <v>23</v>
      </c>
      <c r="N57" s="66" t="s">
        <v>24</v>
      </c>
      <c r="P57" s="20" t="s">
        <v>208</v>
      </c>
      <c r="Q57" s="20" t="s">
        <v>55</v>
      </c>
      <c r="R57" s="20" t="s">
        <v>34</v>
      </c>
      <c r="S57" s="20" t="s">
        <v>53</v>
      </c>
      <c r="T57" s="20" t="s">
        <v>88</v>
      </c>
      <c r="U57" s="20" t="s">
        <v>200</v>
      </c>
      <c r="V57" s="20" t="s">
        <v>26</v>
      </c>
      <c r="W57" s="20" t="s">
        <v>83</v>
      </c>
      <c r="X57" s="20" t="s">
        <v>110</v>
      </c>
      <c r="Y57" s="20" t="s">
        <v>86</v>
      </c>
      <c r="Z57" s="20" t="s">
        <v>56</v>
      </c>
      <c r="AA57" s="20" t="s">
        <v>230</v>
      </c>
      <c r="AB57" s="20" t="s">
        <v>270</v>
      </c>
      <c r="AC57" s="20" t="s">
        <v>227</v>
      </c>
      <c r="AD57" s="20" t="s">
        <v>58</v>
      </c>
      <c r="AE57" s="20" t="s">
        <v>31</v>
      </c>
      <c r="AF57" s="20" t="s">
        <v>265</v>
      </c>
      <c r="AG57" s="20" t="s">
        <v>29</v>
      </c>
      <c r="AH57" s="20" t="s">
        <v>33</v>
      </c>
      <c r="AI57" s="20" t="s">
        <v>252</v>
      </c>
      <c r="AJ57" s="20" t="s">
        <v>244</v>
      </c>
      <c r="AK57" s="20" t="s">
        <v>59</v>
      </c>
      <c r="AL57" s="20" t="s">
        <v>60</v>
      </c>
      <c r="AM57" s="20" t="s">
        <v>209</v>
      </c>
      <c r="AN57" s="20" t="s">
        <v>243</v>
      </c>
      <c r="AO57" s="20" t="s">
        <v>93</v>
      </c>
      <c r="AP57" s="20" t="s">
        <v>210</v>
      </c>
      <c r="AQ57" s="20" t="s">
        <v>106</v>
      </c>
      <c r="AR57" s="20" t="s">
        <v>214</v>
      </c>
      <c r="AS57" s="20" t="s">
        <v>211</v>
      </c>
    </row>
    <row r="58" spans="1:48" s="9" customFormat="1" x14ac:dyDescent="0.35">
      <c r="A58" s="14"/>
      <c r="B58" s="37"/>
      <c r="C58" s="14"/>
      <c r="D58" s="14"/>
      <c r="E58" s="84"/>
      <c r="F58" s="84"/>
      <c r="G58" s="84"/>
      <c r="H58" s="84"/>
      <c r="I58" s="74"/>
      <c r="J58" s="85"/>
      <c r="K58" s="86"/>
      <c r="L58" s="87"/>
      <c r="M58" s="88"/>
      <c r="N58" s="89"/>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row>
    <row r="59" spans="1:48" s="9" customFormat="1" x14ac:dyDescent="0.35">
      <c r="A59" s="9" t="s">
        <v>74</v>
      </c>
      <c r="B59" s="56"/>
      <c r="C59" s="14" t="s">
        <v>9</v>
      </c>
      <c r="D59" s="14" t="s">
        <v>304</v>
      </c>
      <c r="E59" s="143"/>
      <c r="F59" s="90"/>
      <c r="G59" s="11"/>
      <c r="H59" s="22">
        <f>SUM(F59:G59)</f>
        <v>0</v>
      </c>
      <c r="I59" s="71"/>
      <c r="J59" s="18">
        <f>J39+E59-H59</f>
        <v>0</v>
      </c>
      <c r="K59" s="18"/>
      <c r="L59" s="48">
        <v>1</v>
      </c>
      <c r="M59" s="3"/>
      <c r="N59" s="3" t="s">
        <v>305</v>
      </c>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4"/>
      <c r="AU59" s="14"/>
      <c r="AV59" s="14"/>
    </row>
    <row r="60" spans="1:48" x14ac:dyDescent="0.35">
      <c r="A60" s="5"/>
      <c r="B60" s="56"/>
      <c r="C60" s="9" t="s">
        <v>4</v>
      </c>
      <c r="D60" s="9" t="s">
        <v>70</v>
      </c>
      <c r="E60" s="10"/>
      <c r="F60" s="11"/>
      <c r="G60" s="11"/>
      <c r="H60" s="22">
        <f t="shared" ref="H60:H73" si="8">SUM(F60:G60)</f>
        <v>0</v>
      </c>
      <c r="I60" s="71"/>
      <c r="J60" s="18">
        <f>J59+E60-H60</f>
        <v>0</v>
      </c>
      <c r="K60" s="18"/>
      <c r="L60" s="48">
        <v>1</v>
      </c>
      <c r="M60" s="15"/>
      <c r="N60" s="15" t="s">
        <v>97</v>
      </c>
    </row>
    <row r="61" spans="1:48" x14ac:dyDescent="0.35">
      <c r="A61" s="5"/>
      <c r="B61" s="56"/>
      <c r="C61" s="9" t="s">
        <v>9</v>
      </c>
      <c r="D61" s="9" t="s">
        <v>71</v>
      </c>
      <c r="E61" s="10"/>
      <c r="F61" s="11"/>
      <c r="G61" s="11"/>
      <c r="H61" s="22">
        <f t="shared" si="8"/>
        <v>0</v>
      </c>
      <c r="I61" s="71"/>
      <c r="J61" s="18">
        <f t="shared" ref="J61:J73" si="9">J60+E61-H61</f>
        <v>0</v>
      </c>
      <c r="K61" s="18"/>
      <c r="L61" s="47">
        <v>1</v>
      </c>
      <c r="M61" s="15"/>
      <c r="N61" s="15" t="s">
        <v>95</v>
      </c>
    </row>
    <row r="62" spans="1:48" x14ac:dyDescent="0.35">
      <c r="B62" s="56"/>
      <c r="C62" s="9" t="s">
        <v>11</v>
      </c>
      <c r="D62" s="9" t="s">
        <v>75</v>
      </c>
      <c r="E62" s="10"/>
      <c r="F62" s="90"/>
      <c r="G62" s="11"/>
      <c r="H62" s="22">
        <f t="shared" si="8"/>
        <v>0</v>
      </c>
      <c r="I62" s="71"/>
      <c r="J62" s="18">
        <f t="shared" si="9"/>
        <v>0</v>
      </c>
      <c r="K62" s="18"/>
      <c r="L62" s="47">
        <v>1</v>
      </c>
      <c r="M62" s="3" t="s">
        <v>27</v>
      </c>
      <c r="N62" s="3" t="s">
        <v>28</v>
      </c>
    </row>
    <row r="63" spans="1:48" x14ac:dyDescent="0.35">
      <c r="B63" s="56"/>
      <c r="C63" s="9" t="s">
        <v>13</v>
      </c>
      <c r="D63" s="9" t="s">
        <v>72</v>
      </c>
      <c r="E63" s="10"/>
      <c r="F63" s="90"/>
      <c r="G63" s="11"/>
      <c r="H63" s="22">
        <f t="shared" si="8"/>
        <v>0</v>
      </c>
      <c r="I63" s="71"/>
      <c r="J63" s="18">
        <f t="shared" si="9"/>
        <v>0</v>
      </c>
      <c r="K63" s="18"/>
      <c r="L63" s="47">
        <v>1</v>
      </c>
      <c r="M63" s="3" t="s">
        <v>25</v>
      </c>
      <c r="N63" s="3" t="s">
        <v>32</v>
      </c>
    </row>
    <row r="64" spans="1:48" x14ac:dyDescent="0.35">
      <c r="B64" s="56"/>
      <c r="C64" s="9" t="s">
        <v>43</v>
      </c>
      <c r="D64" s="9" t="s">
        <v>73</v>
      </c>
      <c r="E64" s="10"/>
      <c r="F64" s="90"/>
      <c r="G64" s="11"/>
      <c r="H64" s="22">
        <f t="shared" si="8"/>
        <v>0</v>
      </c>
      <c r="I64" s="71"/>
      <c r="J64" s="18">
        <f t="shared" si="9"/>
        <v>0</v>
      </c>
      <c r="K64" s="18"/>
      <c r="L64" s="47">
        <v>1</v>
      </c>
      <c r="M64" s="3" t="s">
        <v>25</v>
      </c>
      <c r="N64" s="3" t="s">
        <v>32</v>
      </c>
    </row>
    <row r="65" spans="1:48" x14ac:dyDescent="0.35">
      <c r="B65" s="56"/>
      <c r="C65" s="9" t="s">
        <v>15</v>
      </c>
      <c r="D65" s="9" t="s">
        <v>213</v>
      </c>
      <c r="E65" s="10"/>
      <c r="F65" s="90"/>
      <c r="G65" s="11"/>
      <c r="H65" s="22">
        <f t="shared" si="8"/>
        <v>0</v>
      </c>
      <c r="I65" s="71"/>
      <c r="J65" s="18">
        <f t="shared" si="9"/>
        <v>0</v>
      </c>
      <c r="K65" s="18"/>
      <c r="L65" s="47">
        <v>1</v>
      </c>
      <c r="M65" s="3" t="s">
        <v>25</v>
      </c>
      <c r="N65" s="3" t="s">
        <v>99</v>
      </c>
    </row>
    <row r="66" spans="1:48" x14ac:dyDescent="0.35">
      <c r="B66" s="56"/>
      <c r="C66" s="9" t="s">
        <v>41</v>
      </c>
      <c r="D66" s="9" t="s">
        <v>123</v>
      </c>
      <c r="E66" s="10"/>
      <c r="F66" s="11"/>
      <c r="G66" s="11"/>
      <c r="H66" s="22">
        <f>SUM(F66:G66)</f>
        <v>0</v>
      </c>
      <c r="I66" s="71"/>
      <c r="J66" s="18">
        <f t="shared" si="9"/>
        <v>0</v>
      </c>
      <c r="K66" s="18"/>
      <c r="L66" s="47">
        <v>1</v>
      </c>
      <c r="M66" s="3" t="s">
        <v>27</v>
      </c>
      <c r="N66" s="9" t="s">
        <v>199</v>
      </c>
      <c r="AG66" s="2"/>
      <c r="AH66" s="2"/>
    </row>
    <row r="67" spans="1:48" x14ac:dyDescent="0.35">
      <c r="B67" s="56"/>
      <c r="C67" s="9" t="s">
        <v>253</v>
      </c>
      <c r="D67" s="9" t="s">
        <v>254</v>
      </c>
      <c r="E67" s="144"/>
      <c r="F67" s="90"/>
      <c r="G67" s="11"/>
      <c r="H67" s="22">
        <f t="shared" si="8"/>
        <v>0</v>
      </c>
      <c r="I67" s="71"/>
      <c r="J67" s="18">
        <f t="shared" si="9"/>
        <v>0</v>
      </c>
      <c r="K67" s="18"/>
      <c r="L67" s="47">
        <v>1</v>
      </c>
      <c r="M67" s="3" t="s">
        <v>25</v>
      </c>
      <c r="N67" s="3" t="s">
        <v>26</v>
      </c>
    </row>
    <row r="68" spans="1:48" x14ac:dyDescent="0.35">
      <c r="B68" s="56"/>
      <c r="C68" s="9" t="s">
        <v>306</v>
      </c>
      <c r="D68" s="9" t="s">
        <v>307</v>
      </c>
      <c r="E68" s="144"/>
      <c r="F68" s="90"/>
      <c r="G68" s="11"/>
      <c r="H68" s="22">
        <f t="shared" si="8"/>
        <v>0</v>
      </c>
      <c r="I68" s="71"/>
      <c r="J68" s="18">
        <f t="shared" si="9"/>
        <v>0</v>
      </c>
      <c r="K68" s="18"/>
      <c r="L68" s="47">
        <v>1</v>
      </c>
      <c r="M68" s="3" t="s">
        <v>25</v>
      </c>
      <c r="N68" s="3" t="s">
        <v>264</v>
      </c>
    </row>
    <row r="69" spans="1:48" x14ac:dyDescent="0.35">
      <c r="B69" s="56"/>
      <c r="C69" s="9" t="s">
        <v>308</v>
      </c>
      <c r="D69" s="9" t="s">
        <v>309</v>
      </c>
      <c r="E69" s="144"/>
      <c r="F69" s="90"/>
      <c r="G69" s="11"/>
      <c r="H69" s="22">
        <f t="shared" si="8"/>
        <v>0</v>
      </c>
      <c r="I69" s="71"/>
      <c r="J69" s="18">
        <f t="shared" si="9"/>
        <v>0</v>
      </c>
      <c r="K69" s="18"/>
      <c r="L69" s="47">
        <v>1</v>
      </c>
      <c r="M69" s="3" t="s">
        <v>25</v>
      </c>
      <c r="N69" s="3" t="s">
        <v>264</v>
      </c>
    </row>
    <row r="70" spans="1:48" x14ac:dyDescent="0.35">
      <c r="B70" s="56"/>
      <c r="C70" s="9" t="s">
        <v>310</v>
      </c>
      <c r="D70" s="9" t="s">
        <v>311</v>
      </c>
      <c r="E70" s="10"/>
      <c r="H70" s="22">
        <f>SUM(F70:G70)</f>
        <v>0</v>
      </c>
      <c r="I70" s="71"/>
      <c r="J70" s="18">
        <f t="shared" si="9"/>
        <v>0</v>
      </c>
      <c r="K70" s="18"/>
      <c r="L70" s="47">
        <v>1</v>
      </c>
      <c r="M70" s="3" t="s">
        <v>25</v>
      </c>
      <c r="N70" s="9" t="s">
        <v>26</v>
      </c>
      <c r="AG70" s="2"/>
      <c r="AH70" s="2"/>
    </row>
    <row r="71" spans="1:48" s="9" customFormat="1" x14ac:dyDescent="0.35">
      <c r="B71" s="57"/>
      <c r="C71" s="14" t="s">
        <v>292</v>
      </c>
      <c r="D71" s="14" t="s">
        <v>238</v>
      </c>
      <c r="E71" s="38"/>
      <c r="F71" s="38"/>
      <c r="G71" s="38"/>
      <c r="H71" s="22">
        <f>SUM(F71:G71)</f>
        <v>0</v>
      </c>
      <c r="I71" s="73"/>
      <c r="J71" s="18">
        <f t="shared" si="9"/>
        <v>0</v>
      </c>
      <c r="K71" s="18"/>
      <c r="L71" s="48">
        <v>1</v>
      </c>
      <c r="M71" s="9" t="s">
        <v>27</v>
      </c>
      <c r="N71" s="9" t="s">
        <v>249</v>
      </c>
      <c r="P71" s="16"/>
      <c r="Q71" s="16"/>
      <c r="R71" s="16"/>
      <c r="S71" s="16"/>
      <c r="T71" s="16"/>
      <c r="U71" s="16"/>
      <c r="V71" s="16"/>
      <c r="W71" s="16"/>
      <c r="X71" s="16"/>
      <c r="Y71" s="16"/>
      <c r="Z71" s="16"/>
      <c r="AA71" s="16"/>
      <c r="AB71" s="16"/>
      <c r="AC71" s="16"/>
      <c r="AD71" s="16"/>
      <c r="AE71" s="16"/>
      <c r="AF71" s="16"/>
      <c r="AG71" s="82"/>
      <c r="AH71" s="82"/>
      <c r="AI71" s="82"/>
      <c r="AJ71" s="82"/>
      <c r="AK71" s="82"/>
      <c r="AL71" s="82"/>
      <c r="AM71" s="82"/>
      <c r="AN71" s="82"/>
      <c r="AO71" s="82"/>
      <c r="AP71" s="82"/>
      <c r="AQ71" s="82"/>
      <c r="AR71" s="82"/>
      <c r="AS71" s="82"/>
      <c r="AT71" s="14"/>
      <c r="AU71" s="14"/>
      <c r="AV71" s="14"/>
    </row>
    <row r="72" spans="1:48" x14ac:dyDescent="0.35">
      <c r="B72" s="56"/>
      <c r="C72" s="9" t="s">
        <v>9</v>
      </c>
      <c r="D72" s="9" t="s">
        <v>104</v>
      </c>
      <c r="E72" s="11"/>
      <c r="F72" s="90"/>
      <c r="G72" s="11"/>
      <c r="H72" s="22">
        <f t="shared" si="8"/>
        <v>0</v>
      </c>
      <c r="I72" s="71"/>
      <c r="J72" s="18">
        <f t="shared" si="9"/>
        <v>0</v>
      </c>
      <c r="K72" s="18"/>
      <c r="L72" s="47">
        <v>1</v>
      </c>
      <c r="M72" s="3" t="s">
        <v>102</v>
      </c>
      <c r="AS72" s="11"/>
    </row>
    <row r="73" spans="1:48" x14ac:dyDescent="0.35">
      <c r="B73" s="56"/>
      <c r="C73" s="9" t="s">
        <v>9</v>
      </c>
      <c r="D73" s="9" t="s">
        <v>105</v>
      </c>
      <c r="E73" s="11"/>
      <c r="F73" s="90"/>
      <c r="G73" s="11"/>
      <c r="H73" s="22">
        <f t="shared" si="8"/>
        <v>0</v>
      </c>
      <c r="I73" s="71"/>
      <c r="J73" s="18">
        <f t="shared" si="9"/>
        <v>0</v>
      </c>
      <c r="K73" s="18"/>
      <c r="L73" s="47">
        <v>1</v>
      </c>
      <c r="M73" s="3" t="s">
        <v>102</v>
      </c>
      <c r="AS73" s="11"/>
    </row>
    <row r="74" spans="1:48" s="9" customFormat="1" ht="24" thickBot="1" x14ac:dyDescent="0.4">
      <c r="B74" s="56"/>
      <c r="E74" s="12"/>
      <c r="F74" s="90"/>
      <c r="G74" s="12"/>
      <c r="H74" s="12"/>
      <c r="I74" s="71"/>
      <c r="J74" s="18"/>
      <c r="K74" s="18"/>
      <c r="L74" s="48"/>
      <c r="P74" s="16"/>
      <c r="Q74" s="16"/>
      <c r="R74" s="16"/>
      <c r="S74" s="16"/>
      <c r="T74" s="16"/>
      <c r="U74" s="16"/>
      <c r="V74" s="16"/>
      <c r="W74" s="16"/>
      <c r="X74" s="16"/>
      <c r="Y74" s="16"/>
    </row>
    <row r="75" spans="1:48" ht="24" thickBot="1" x14ac:dyDescent="0.4">
      <c r="B75" s="6" t="s">
        <v>20</v>
      </c>
      <c r="C75" s="7"/>
      <c r="D75" s="7"/>
      <c r="E75" s="13">
        <f>SUM(E59:E73)</f>
        <v>0</v>
      </c>
      <c r="F75" s="13">
        <f>SUM(F59:F73)</f>
        <v>0</v>
      </c>
      <c r="G75" s="13">
        <f>SUM(G59:G73)</f>
        <v>0</v>
      </c>
      <c r="H75" s="13">
        <f>SUM(H59:H73)</f>
        <v>0</v>
      </c>
      <c r="I75" s="72"/>
      <c r="J75" s="19">
        <f>J73</f>
        <v>0</v>
      </c>
      <c r="K75" s="13">
        <f>SUM(K60:K73)</f>
        <v>0</v>
      </c>
      <c r="O75" s="8" t="s">
        <v>52</v>
      </c>
      <c r="P75" s="29">
        <f t="shared" ref="P75:AS75" si="10">SUM(P59:P73)</f>
        <v>0</v>
      </c>
      <c r="Q75" s="29">
        <f t="shared" si="10"/>
        <v>0</v>
      </c>
      <c r="R75" s="29">
        <f t="shared" si="10"/>
        <v>0</v>
      </c>
      <c r="S75" s="29">
        <f t="shared" si="10"/>
        <v>0</v>
      </c>
      <c r="T75" s="29">
        <f t="shared" si="10"/>
        <v>0</v>
      </c>
      <c r="U75" s="29">
        <f t="shared" si="10"/>
        <v>0</v>
      </c>
      <c r="V75" s="29">
        <f t="shared" si="10"/>
        <v>0</v>
      </c>
      <c r="W75" s="29">
        <f t="shared" si="10"/>
        <v>0</v>
      </c>
      <c r="X75" s="29">
        <f t="shared" si="10"/>
        <v>0</v>
      </c>
      <c r="Y75" s="29">
        <f t="shared" si="10"/>
        <v>0</v>
      </c>
      <c r="Z75" s="29">
        <f t="shared" si="10"/>
        <v>0</v>
      </c>
      <c r="AA75" s="29">
        <f t="shared" si="10"/>
        <v>0</v>
      </c>
      <c r="AB75" s="29">
        <f t="shared" si="10"/>
        <v>0</v>
      </c>
      <c r="AC75" s="29">
        <f t="shared" si="10"/>
        <v>0</v>
      </c>
      <c r="AD75" s="29">
        <f t="shared" si="10"/>
        <v>0</v>
      </c>
      <c r="AE75" s="29">
        <f t="shared" si="10"/>
        <v>0</v>
      </c>
      <c r="AF75" s="29">
        <f t="shared" si="10"/>
        <v>0</v>
      </c>
      <c r="AG75" s="29">
        <f t="shared" si="10"/>
        <v>0</v>
      </c>
      <c r="AH75" s="29">
        <f t="shared" si="10"/>
        <v>0</v>
      </c>
      <c r="AI75" s="29">
        <f t="shared" si="10"/>
        <v>0</v>
      </c>
      <c r="AJ75" s="29">
        <f t="shared" si="10"/>
        <v>0</v>
      </c>
      <c r="AK75" s="29">
        <f t="shared" si="10"/>
        <v>0</v>
      </c>
      <c r="AL75" s="29">
        <f t="shared" si="10"/>
        <v>0</v>
      </c>
      <c r="AM75" s="29">
        <f t="shared" si="10"/>
        <v>0</v>
      </c>
      <c r="AN75" s="29">
        <f t="shared" si="10"/>
        <v>0</v>
      </c>
      <c r="AO75" s="29">
        <f t="shared" si="10"/>
        <v>0</v>
      </c>
      <c r="AP75" s="29">
        <f t="shared" si="10"/>
        <v>0</v>
      </c>
      <c r="AQ75" s="29">
        <f t="shared" si="10"/>
        <v>0</v>
      </c>
      <c r="AR75" s="29">
        <f t="shared" si="10"/>
        <v>0</v>
      </c>
      <c r="AS75" s="29">
        <f t="shared" si="10"/>
        <v>0</v>
      </c>
      <c r="AT75" s="23">
        <f>SUM(P75:AM75)</f>
        <v>0</v>
      </c>
      <c r="AU75" s="31" t="s">
        <v>61</v>
      </c>
      <c r="AV75" s="32"/>
    </row>
    <row r="76" spans="1:48" x14ac:dyDescent="0.35">
      <c r="H76" s="12"/>
      <c r="I76" s="71"/>
      <c r="AU76" s="30"/>
    </row>
    <row r="77" spans="1:48" x14ac:dyDescent="0.35">
      <c r="A77" s="5" t="s">
        <v>76</v>
      </c>
      <c r="B77" s="56"/>
      <c r="C77" s="9" t="s">
        <v>4</v>
      </c>
      <c r="D77" s="9" t="s">
        <v>77</v>
      </c>
      <c r="E77" s="11"/>
      <c r="F77" s="11"/>
      <c r="G77" s="11"/>
      <c r="H77" s="22">
        <f>SUM(F77:G77)</f>
        <v>0</v>
      </c>
      <c r="I77" s="71"/>
      <c r="J77" s="18">
        <f>J75+E77-H77</f>
        <v>0</v>
      </c>
      <c r="K77" s="18"/>
      <c r="L77" s="48">
        <v>1</v>
      </c>
      <c r="M77" s="15"/>
      <c r="N77" s="15" t="s">
        <v>97</v>
      </c>
    </row>
    <row r="78" spans="1:48" x14ac:dyDescent="0.35">
      <c r="A78" s="5"/>
      <c r="B78" s="56"/>
      <c r="C78" s="9" t="s">
        <v>9</v>
      </c>
      <c r="D78" s="9" t="s">
        <v>78</v>
      </c>
      <c r="E78" s="11"/>
      <c r="F78" s="11"/>
      <c r="G78" s="11"/>
      <c r="H78" s="22">
        <f t="shared" ref="H78:H89" si="11">SUM(F78:G78)</f>
        <v>0</v>
      </c>
      <c r="I78" s="71"/>
      <c r="J78" s="18">
        <f>J77+E78-H78</f>
        <v>0</v>
      </c>
      <c r="K78" s="18"/>
      <c r="L78" s="47">
        <v>1</v>
      </c>
      <c r="M78" s="15"/>
      <c r="N78" s="15" t="s">
        <v>95</v>
      </c>
    </row>
    <row r="79" spans="1:48" x14ac:dyDescent="0.35">
      <c r="B79" s="56"/>
      <c r="C79" s="9" t="s">
        <v>11</v>
      </c>
      <c r="D79" s="9" t="s">
        <v>79</v>
      </c>
      <c r="E79" s="11"/>
      <c r="F79" s="11"/>
      <c r="G79" s="11"/>
      <c r="H79" s="22">
        <f t="shared" si="11"/>
        <v>0</v>
      </c>
      <c r="I79" s="71"/>
      <c r="J79" s="18">
        <f t="shared" ref="J79:J89" si="12">J78+E79-H79</f>
        <v>0</v>
      </c>
      <c r="K79" s="18"/>
      <c r="L79" s="47">
        <v>1</v>
      </c>
      <c r="M79" s="3" t="s">
        <v>27</v>
      </c>
      <c r="N79" s="3" t="s">
        <v>28</v>
      </c>
    </row>
    <row r="80" spans="1:48" x14ac:dyDescent="0.35">
      <c r="B80" s="56"/>
      <c r="C80" s="9" t="s">
        <v>13</v>
      </c>
      <c r="D80" s="9" t="s">
        <v>80</v>
      </c>
      <c r="E80" s="11"/>
      <c r="F80" s="11"/>
      <c r="G80" s="11"/>
      <c r="H80" s="22">
        <f t="shared" si="11"/>
        <v>0</v>
      </c>
      <c r="I80" s="71"/>
      <c r="J80" s="18">
        <f t="shared" si="12"/>
        <v>0</v>
      </c>
      <c r="K80" s="18"/>
      <c r="L80" s="47">
        <v>1</v>
      </c>
      <c r="M80" s="3" t="s">
        <v>25</v>
      </c>
      <c r="N80" s="3" t="s">
        <v>32</v>
      </c>
    </row>
    <row r="81" spans="1:48" x14ac:dyDescent="0.35">
      <c r="B81" s="56"/>
      <c r="C81" s="9" t="s">
        <v>43</v>
      </c>
      <c r="D81" s="9" t="s">
        <v>81</v>
      </c>
      <c r="E81" s="11"/>
      <c r="F81" s="35"/>
      <c r="G81" s="11"/>
      <c r="H81" s="22">
        <f t="shared" si="11"/>
        <v>0</v>
      </c>
      <c r="I81" s="71"/>
      <c r="J81" s="18">
        <f t="shared" si="12"/>
        <v>0</v>
      </c>
      <c r="K81" s="18"/>
      <c r="L81" s="47">
        <v>1</v>
      </c>
      <c r="M81" s="3" t="s">
        <v>25</v>
      </c>
      <c r="N81" s="3" t="s">
        <v>32</v>
      </c>
    </row>
    <row r="82" spans="1:48" x14ac:dyDescent="0.35">
      <c r="B82" s="56"/>
      <c r="C82" s="9" t="s">
        <v>15</v>
      </c>
      <c r="D82" s="9" t="s">
        <v>318</v>
      </c>
      <c r="E82" s="11"/>
      <c r="F82" s="11"/>
      <c r="G82" s="11"/>
      <c r="H82" s="22">
        <f t="shared" si="11"/>
        <v>0</v>
      </c>
      <c r="I82" s="71"/>
      <c r="J82" s="18">
        <f t="shared" si="12"/>
        <v>0</v>
      </c>
      <c r="K82" s="18"/>
      <c r="L82" s="47">
        <v>1</v>
      </c>
      <c r="M82" s="3" t="s">
        <v>25</v>
      </c>
      <c r="N82" s="3" t="s">
        <v>201</v>
      </c>
    </row>
    <row r="83" spans="1:48" x14ac:dyDescent="0.35">
      <c r="B83" s="56"/>
      <c r="C83" s="9" t="s">
        <v>41</v>
      </c>
      <c r="D83" s="9" t="s">
        <v>257</v>
      </c>
      <c r="E83" s="11"/>
      <c r="F83" s="11"/>
      <c r="G83" s="11"/>
      <c r="H83" s="22">
        <f t="shared" si="11"/>
        <v>0</v>
      </c>
      <c r="I83" s="71"/>
      <c r="J83" s="18">
        <f t="shared" si="12"/>
        <v>0</v>
      </c>
      <c r="K83" s="18"/>
      <c r="L83" s="47">
        <v>1</v>
      </c>
      <c r="M83" s="3" t="s">
        <v>27</v>
      </c>
      <c r="N83" s="9" t="s">
        <v>199</v>
      </c>
      <c r="AG83" s="2"/>
      <c r="AH83" s="2"/>
    </row>
    <row r="84" spans="1:48" x14ac:dyDescent="0.35">
      <c r="B84" s="56"/>
      <c r="C84" s="9" t="s">
        <v>319</v>
      </c>
      <c r="D84" s="9" t="s">
        <v>320</v>
      </c>
      <c r="F84" s="11"/>
      <c r="G84" s="11"/>
      <c r="H84" s="22">
        <f t="shared" si="11"/>
        <v>0</v>
      </c>
      <c r="I84" s="71"/>
      <c r="J84" s="18">
        <f t="shared" si="12"/>
        <v>0</v>
      </c>
      <c r="K84" s="18"/>
      <c r="L84" s="47">
        <v>1</v>
      </c>
      <c r="M84" s="3" t="s">
        <v>25</v>
      </c>
      <c r="N84" s="3" t="s">
        <v>132</v>
      </c>
    </row>
    <row r="85" spans="1:48" x14ac:dyDescent="0.35">
      <c r="B85" s="56"/>
      <c r="C85" s="9" t="s">
        <v>321</v>
      </c>
      <c r="D85" s="9" t="s">
        <v>322</v>
      </c>
      <c r="F85" s="11"/>
      <c r="G85" s="11"/>
      <c r="H85" s="22">
        <f t="shared" si="11"/>
        <v>0</v>
      </c>
      <c r="I85" s="71"/>
      <c r="J85" s="18">
        <f t="shared" si="12"/>
        <v>0</v>
      </c>
      <c r="K85" s="18"/>
      <c r="L85" s="47">
        <v>1</v>
      </c>
      <c r="M85" s="3" t="s">
        <v>256</v>
      </c>
      <c r="N85" s="3" t="s">
        <v>255</v>
      </c>
    </row>
    <row r="86" spans="1:48" x14ac:dyDescent="0.35">
      <c r="B86" s="56"/>
      <c r="C86" s="9" t="s">
        <v>323</v>
      </c>
      <c r="D86" s="9" t="s">
        <v>324</v>
      </c>
      <c r="F86" s="11"/>
      <c r="G86" s="11"/>
      <c r="H86" s="22">
        <f t="shared" si="11"/>
        <v>0</v>
      </c>
      <c r="I86" s="71"/>
      <c r="J86" s="18">
        <f t="shared" si="12"/>
        <v>0</v>
      </c>
      <c r="K86" s="18"/>
      <c r="L86" s="47">
        <v>1</v>
      </c>
      <c r="M86" s="3" t="s">
        <v>25</v>
      </c>
      <c r="N86" s="3" t="s">
        <v>255</v>
      </c>
    </row>
    <row r="87" spans="1:48" s="9" customFormat="1" x14ac:dyDescent="0.35">
      <c r="B87" s="57"/>
      <c r="C87" s="14" t="s">
        <v>292</v>
      </c>
      <c r="D87" s="14" t="s">
        <v>238</v>
      </c>
      <c r="E87" s="38"/>
      <c r="F87" s="38"/>
      <c r="G87" s="38"/>
      <c r="H87" s="22">
        <f t="shared" si="11"/>
        <v>0</v>
      </c>
      <c r="I87" s="73"/>
      <c r="J87" s="18">
        <f t="shared" si="12"/>
        <v>0</v>
      </c>
      <c r="K87" s="18"/>
      <c r="L87" s="48">
        <v>1</v>
      </c>
      <c r="M87" s="9" t="s">
        <v>27</v>
      </c>
      <c r="N87" s="9" t="s">
        <v>249</v>
      </c>
      <c r="P87" s="16"/>
      <c r="Q87" s="16"/>
      <c r="R87" s="16"/>
      <c r="S87" s="16"/>
      <c r="T87" s="16"/>
      <c r="U87" s="16"/>
      <c r="V87" s="16"/>
      <c r="W87" s="16"/>
      <c r="X87" s="16"/>
      <c r="Y87" s="16"/>
      <c r="Z87" s="16"/>
      <c r="AA87" s="16"/>
      <c r="AB87" s="16"/>
      <c r="AC87" s="16"/>
      <c r="AD87" s="16"/>
      <c r="AE87" s="16"/>
      <c r="AF87" s="16"/>
      <c r="AG87" s="82"/>
      <c r="AH87" s="82"/>
      <c r="AI87" s="82"/>
      <c r="AJ87" s="82"/>
      <c r="AK87" s="82"/>
      <c r="AL87" s="82"/>
      <c r="AM87" s="82"/>
      <c r="AN87" s="82"/>
      <c r="AO87" s="82"/>
      <c r="AP87" s="82"/>
      <c r="AQ87" s="82"/>
      <c r="AR87" s="82"/>
      <c r="AS87" s="82"/>
      <c r="AT87" s="14"/>
      <c r="AU87" s="14"/>
      <c r="AV87" s="14"/>
    </row>
    <row r="88" spans="1:48" x14ac:dyDescent="0.35">
      <c r="B88" s="56"/>
      <c r="C88" s="9" t="s">
        <v>9</v>
      </c>
      <c r="D88" s="9" t="s">
        <v>104</v>
      </c>
      <c r="E88" s="11"/>
      <c r="G88" s="11"/>
      <c r="H88" s="22">
        <f t="shared" si="11"/>
        <v>0</v>
      </c>
      <c r="I88" s="71"/>
      <c r="J88" s="18">
        <f t="shared" si="12"/>
        <v>0</v>
      </c>
      <c r="K88" s="18"/>
      <c r="L88" s="47">
        <v>1</v>
      </c>
      <c r="M88" s="3" t="s">
        <v>102</v>
      </c>
      <c r="AT88" s="14"/>
    </row>
    <row r="89" spans="1:48" x14ac:dyDescent="0.35">
      <c r="B89" s="56"/>
      <c r="C89" s="9" t="s">
        <v>9</v>
      </c>
      <c r="D89" s="9" t="s">
        <v>105</v>
      </c>
      <c r="E89" s="11"/>
      <c r="G89" s="11"/>
      <c r="H89" s="22">
        <f t="shared" si="11"/>
        <v>0</v>
      </c>
      <c r="I89" s="71"/>
      <c r="J89" s="18">
        <f t="shared" si="12"/>
        <v>0</v>
      </c>
      <c r="K89" s="18"/>
      <c r="L89" s="47">
        <v>1</v>
      </c>
      <c r="M89" s="3" t="s">
        <v>102</v>
      </c>
      <c r="AT89" s="14"/>
    </row>
    <row r="90" spans="1:48" ht="24" thickBot="1" x14ac:dyDescent="0.4">
      <c r="B90" s="56"/>
      <c r="C90" s="9"/>
      <c r="D90" s="9"/>
      <c r="E90" s="11"/>
      <c r="G90" s="11"/>
      <c r="H90" s="12"/>
      <c r="I90" s="71"/>
      <c r="J90" s="18"/>
      <c r="K90" s="18"/>
      <c r="AT90" s="14"/>
    </row>
    <row r="91" spans="1:48" ht="24" thickBot="1" x14ac:dyDescent="0.4">
      <c r="B91" s="6" t="s">
        <v>20</v>
      </c>
      <c r="C91" s="7"/>
      <c r="D91" s="7"/>
      <c r="E91" s="13">
        <f>SUM(E77:E89)</f>
        <v>0</v>
      </c>
      <c r="F91" s="13">
        <f>SUM(F77:F89)</f>
        <v>0</v>
      </c>
      <c r="G91" s="13">
        <f>SUM(G77:G89)</f>
        <v>0</v>
      </c>
      <c r="H91" s="13">
        <f>SUM(H77:H89)</f>
        <v>0</v>
      </c>
      <c r="I91" s="72"/>
      <c r="J91" s="19">
        <f>J89</f>
        <v>0</v>
      </c>
      <c r="K91" s="13">
        <f>SUM(K77:K89)</f>
        <v>0</v>
      </c>
      <c r="O91" s="8" t="s">
        <v>52</v>
      </c>
      <c r="P91" s="29">
        <f t="shared" ref="P91:AS91" si="13">SUM(P77:P89)</f>
        <v>0</v>
      </c>
      <c r="Q91" s="29">
        <f t="shared" si="13"/>
        <v>0</v>
      </c>
      <c r="R91" s="29">
        <f t="shared" si="13"/>
        <v>0</v>
      </c>
      <c r="S91" s="29">
        <f t="shared" si="13"/>
        <v>0</v>
      </c>
      <c r="T91" s="29">
        <f t="shared" si="13"/>
        <v>0</v>
      </c>
      <c r="U91" s="29">
        <f t="shared" si="13"/>
        <v>0</v>
      </c>
      <c r="V91" s="29">
        <f t="shared" si="13"/>
        <v>0</v>
      </c>
      <c r="W91" s="29">
        <f t="shared" si="13"/>
        <v>0</v>
      </c>
      <c r="X91" s="29">
        <f t="shared" si="13"/>
        <v>0</v>
      </c>
      <c r="Y91" s="29">
        <f t="shared" si="13"/>
        <v>0</v>
      </c>
      <c r="Z91" s="29">
        <f t="shared" si="13"/>
        <v>0</v>
      </c>
      <c r="AA91" s="29">
        <f t="shared" si="13"/>
        <v>0</v>
      </c>
      <c r="AB91" s="29">
        <f t="shared" si="13"/>
        <v>0</v>
      </c>
      <c r="AC91" s="29">
        <f t="shared" si="13"/>
        <v>0</v>
      </c>
      <c r="AD91" s="29">
        <f t="shared" si="13"/>
        <v>0</v>
      </c>
      <c r="AE91" s="29">
        <f t="shared" si="13"/>
        <v>0</v>
      </c>
      <c r="AF91" s="29">
        <f t="shared" si="13"/>
        <v>0</v>
      </c>
      <c r="AG91" s="29">
        <f t="shared" si="13"/>
        <v>0</v>
      </c>
      <c r="AH91" s="29">
        <f t="shared" si="13"/>
        <v>0</v>
      </c>
      <c r="AI91" s="29">
        <f t="shared" si="13"/>
        <v>0</v>
      </c>
      <c r="AJ91" s="29">
        <f t="shared" si="13"/>
        <v>0</v>
      </c>
      <c r="AK91" s="29">
        <f t="shared" si="13"/>
        <v>0</v>
      </c>
      <c r="AL91" s="29">
        <f t="shared" si="13"/>
        <v>0</v>
      </c>
      <c r="AM91" s="29">
        <f t="shared" si="13"/>
        <v>0</v>
      </c>
      <c r="AN91" s="29">
        <f t="shared" si="13"/>
        <v>0</v>
      </c>
      <c r="AO91" s="29">
        <f t="shared" si="13"/>
        <v>0</v>
      </c>
      <c r="AP91" s="29">
        <f t="shared" si="13"/>
        <v>0</v>
      </c>
      <c r="AQ91" s="29">
        <f t="shared" si="13"/>
        <v>0</v>
      </c>
      <c r="AR91" s="29">
        <f t="shared" si="13"/>
        <v>0</v>
      </c>
      <c r="AS91" s="29">
        <f t="shared" si="13"/>
        <v>0</v>
      </c>
      <c r="AT91" s="23">
        <f>SUM(P91:AM91)</f>
        <v>0</v>
      </c>
      <c r="AU91" s="31" t="s">
        <v>61</v>
      </c>
      <c r="AV91" s="32"/>
    </row>
    <row r="92" spans="1:48" s="9" customFormat="1" x14ac:dyDescent="0.35">
      <c r="B92" s="37"/>
      <c r="C92" s="14"/>
      <c r="D92" s="14"/>
      <c r="E92" s="38"/>
      <c r="F92" s="38"/>
      <c r="G92" s="38"/>
      <c r="H92" s="38"/>
      <c r="I92" s="73"/>
      <c r="J92" s="18"/>
      <c r="K92" s="18"/>
      <c r="L92" s="48"/>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4"/>
      <c r="AU92" s="14"/>
      <c r="AV92" s="14"/>
    </row>
    <row r="93" spans="1:48" s="9" customFormat="1" x14ac:dyDescent="0.35">
      <c r="A93" s="5" t="s">
        <v>111</v>
      </c>
      <c r="B93" s="57"/>
      <c r="C93" s="14" t="s">
        <v>235</v>
      </c>
      <c r="D93" s="14" t="s">
        <v>325</v>
      </c>
      <c r="E93" s="38"/>
      <c r="F93" s="38"/>
      <c r="G93" s="38"/>
      <c r="H93" s="22">
        <f>SUM(F93:G93)</f>
        <v>0</v>
      </c>
      <c r="I93" s="73"/>
      <c r="J93" s="18">
        <f>J91+E93-H93</f>
        <v>0</v>
      </c>
      <c r="K93" s="18"/>
      <c r="L93" s="48">
        <v>1</v>
      </c>
      <c r="M93" s="9" t="s">
        <v>25</v>
      </c>
      <c r="N93" s="9" t="s">
        <v>250</v>
      </c>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4"/>
      <c r="AU93" s="14"/>
      <c r="AV93" s="14"/>
    </row>
    <row r="94" spans="1:48" x14ac:dyDescent="0.35">
      <c r="B94" s="57"/>
      <c r="C94" s="9" t="s">
        <v>4</v>
      </c>
      <c r="D94" s="9" t="s">
        <v>114</v>
      </c>
      <c r="E94" s="12"/>
      <c r="F94" s="12"/>
      <c r="G94" s="12"/>
      <c r="H94" s="22">
        <f t="shared" ref="H94:H104" si="14">SUM(F94:G94)</f>
        <v>0</v>
      </c>
      <c r="I94" s="71"/>
      <c r="J94" s="18">
        <f>J93+E94-H94</f>
        <v>0</v>
      </c>
      <c r="K94" s="18"/>
      <c r="L94" s="48">
        <v>1</v>
      </c>
      <c r="M94" s="15"/>
      <c r="N94" s="15" t="s">
        <v>97</v>
      </c>
    </row>
    <row r="95" spans="1:48" x14ac:dyDescent="0.35">
      <c r="A95" s="5"/>
      <c r="B95" s="57"/>
      <c r="C95" s="9" t="s">
        <v>9</v>
      </c>
      <c r="D95" s="9" t="s">
        <v>115</v>
      </c>
      <c r="E95" s="12"/>
      <c r="F95" s="12"/>
      <c r="G95" s="12"/>
      <c r="H95" s="22">
        <f t="shared" si="14"/>
        <v>0</v>
      </c>
      <c r="I95" s="71"/>
      <c r="J95" s="18">
        <f>J94+E95-H95</f>
        <v>0</v>
      </c>
      <c r="K95" s="18"/>
      <c r="L95" s="47">
        <v>1</v>
      </c>
      <c r="M95" s="15"/>
      <c r="N95" s="15" t="s">
        <v>95</v>
      </c>
    </row>
    <row r="96" spans="1:48" x14ac:dyDescent="0.35">
      <c r="B96" s="57"/>
      <c r="C96" s="9" t="s">
        <v>11</v>
      </c>
      <c r="D96" s="9" t="s">
        <v>116</v>
      </c>
      <c r="E96" s="12"/>
      <c r="F96" s="11"/>
      <c r="G96" s="11"/>
      <c r="H96" s="22">
        <f t="shared" si="14"/>
        <v>0</v>
      </c>
      <c r="I96" s="71"/>
      <c r="J96" s="18">
        <f t="shared" ref="J96:J104" si="15">J95+E96-H96</f>
        <v>0</v>
      </c>
      <c r="K96" s="18"/>
      <c r="L96" s="47">
        <v>1</v>
      </c>
      <c r="M96" s="3" t="s">
        <v>27</v>
      </c>
      <c r="N96" s="3" t="s">
        <v>28</v>
      </c>
    </row>
    <row r="97" spans="1:48" x14ac:dyDescent="0.35">
      <c r="B97" s="57"/>
      <c r="C97" s="9" t="s">
        <v>13</v>
      </c>
      <c r="D97" s="9" t="s">
        <v>326</v>
      </c>
      <c r="E97" s="12"/>
      <c r="F97" s="12"/>
      <c r="G97" s="12"/>
      <c r="H97" s="22">
        <f t="shared" si="14"/>
        <v>0</v>
      </c>
      <c r="I97" s="71"/>
      <c r="J97" s="18">
        <f t="shared" si="15"/>
        <v>0</v>
      </c>
      <c r="K97" s="18"/>
      <c r="L97" s="47">
        <v>1</v>
      </c>
      <c r="M97" s="3" t="s">
        <v>25</v>
      </c>
      <c r="N97" s="3" t="s">
        <v>201</v>
      </c>
    </row>
    <row r="98" spans="1:48" x14ac:dyDescent="0.35">
      <c r="B98" s="57"/>
      <c r="C98" s="9" t="s">
        <v>13</v>
      </c>
      <c r="D98" s="9" t="s">
        <v>112</v>
      </c>
      <c r="E98" s="12"/>
      <c r="F98" s="58"/>
      <c r="G98" s="12"/>
      <c r="H98" s="22">
        <f t="shared" si="14"/>
        <v>0</v>
      </c>
      <c r="I98" s="71"/>
      <c r="J98" s="18">
        <f t="shared" si="15"/>
        <v>0</v>
      </c>
      <c r="K98" s="18"/>
      <c r="L98" s="47">
        <v>1</v>
      </c>
      <c r="M98" s="3" t="s">
        <v>25</v>
      </c>
      <c r="N98" s="3" t="s">
        <v>32</v>
      </c>
    </row>
    <row r="99" spans="1:48" x14ac:dyDescent="0.35">
      <c r="B99" s="57"/>
      <c r="C99" s="9" t="s">
        <v>43</v>
      </c>
      <c r="D99" s="9" t="s">
        <v>113</v>
      </c>
      <c r="E99" s="12"/>
      <c r="F99" s="58"/>
      <c r="G99" s="12"/>
      <c r="H99" s="22">
        <f t="shared" si="14"/>
        <v>0</v>
      </c>
      <c r="I99" s="71"/>
      <c r="J99" s="18">
        <f t="shared" si="15"/>
        <v>0</v>
      </c>
      <c r="K99" s="18"/>
      <c r="L99" s="47">
        <v>1</v>
      </c>
      <c r="M99" s="3" t="s">
        <v>25</v>
      </c>
      <c r="N99" s="3" t="s">
        <v>32</v>
      </c>
    </row>
    <row r="100" spans="1:48" x14ac:dyDescent="0.35">
      <c r="B100" s="56"/>
      <c r="C100" s="9" t="s">
        <v>41</v>
      </c>
      <c r="D100" s="9" t="s">
        <v>257</v>
      </c>
      <c r="E100" s="11"/>
      <c r="F100" s="11"/>
      <c r="G100" s="11"/>
      <c r="H100" s="22">
        <f>SUM(F100:G100)</f>
        <v>0</v>
      </c>
      <c r="I100" s="71"/>
      <c r="J100" s="18">
        <f t="shared" si="15"/>
        <v>0</v>
      </c>
      <c r="K100" s="18"/>
      <c r="L100" s="47">
        <v>1</v>
      </c>
      <c r="M100" s="3" t="s">
        <v>27</v>
      </c>
      <c r="N100" s="9" t="s">
        <v>199</v>
      </c>
      <c r="AG100" s="2"/>
      <c r="AH100" s="2"/>
    </row>
    <row r="101" spans="1:48" x14ac:dyDescent="0.35">
      <c r="B101" s="57"/>
      <c r="C101" s="9" t="s">
        <v>260</v>
      </c>
      <c r="D101" s="9" t="s">
        <v>261</v>
      </c>
      <c r="E101" s="59"/>
      <c r="F101" s="12"/>
      <c r="G101" s="12"/>
      <c r="H101" s="22">
        <f t="shared" si="14"/>
        <v>0</v>
      </c>
      <c r="I101" s="71"/>
      <c r="J101" s="18">
        <f t="shared" si="15"/>
        <v>0</v>
      </c>
      <c r="K101" s="18"/>
      <c r="L101" s="47">
        <v>1</v>
      </c>
      <c r="M101" s="3" t="s">
        <v>25</v>
      </c>
      <c r="N101" s="3" t="s">
        <v>236</v>
      </c>
    </row>
    <row r="102" spans="1:48" s="9" customFormat="1" x14ac:dyDescent="0.35">
      <c r="B102" s="57"/>
      <c r="C102" s="14" t="s">
        <v>292</v>
      </c>
      <c r="D102" s="14" t="s">
        <v>238</v>
      </c>
      <c r="E102" s="38"/>
      <c r="F102" s="38"/>
      <c r="G102" s="38"/>
      <c r="H102" s="22">
        <f>SUM(F102:G102)</f>
        <v>0</v>
      </c>
      <c r="I102" s="73"/>
      <c r="J102" s="18">
        <f t="shared" si="15"/>
        <v>0</v>
      </c>
      <c r="K102" s="18"/>
      <c r="L102" s="48">
        <v>1</v>
      </c>
      <c r="M102" s="9" t="s">
        <v>27</v>
      </c>
      <c r="N102" s="9" t="s">
        <v>249</v>
      </c>
      <c r="P102" s="16"/>
      <c r="Q102" s="16"/>
      <c r="R102" s="16"/>
      <c r="S102" s="16"/>
      <c r="T102" s="16"/>
      <c r="U102" s="16"/>
      <c r="V102" s="16"/>
      <c r="W102" s="16"/>
      <c r="X102" s="16"/>
      <c r="Y102" s="16"/>
      <c r="Z102" s="16"/>
      <c r="AA102" s="16"/>
      <c r="AB102" s="16"/>
      <c r="AC102" s="16"/>
      <c r="AD102" s="16"/>
      <c r="AE102" s="16"/>
      <c r="AF102" s="16"/>
      <c r="AG102" s="82"/>
      <c r="AH102" s="82"/>
      <c r="AI102" s="82"/>
      <c r="AJ102" s="82"/>
      <c r="AK102" s="82"/>
      <c r="AL102" s="82"/>
      <c r="AM102" s="82"/>
      <c r="AN102" s="82"/>
      <c r="AO102" s="82"/>
      <c r="AP102" s="82"/>
      <c r="AQ102" s="82"/>
      <c r="AR102" s="82"/>
      <c r="AS102" s="82"/>
      <c r="AT102" s="14"/>
      <c r="AU102" s="14"/>
      <c r="AV102" s="14"/>
    </row>
    <row r="103" spans="1:48" x14ac:dyDescent="0.35">
      <c r="B103" s="57"/>
      <c r="C103" s="9" t="s">
        <v>9</v>
      </c>
      <c r="D103" s="9" t="s">
        <v>104</v>
      </c>
      <c r="E103" s="12"/>
      <c r="F103" s="59"/>
      <c r="G103" s="12"/>
      <c r="H103" s="22">
        <f t="shared" si="14"/>
        <v>0</v>
      </c>
      <c r="I103" s="71"/>
      <c r="J103" s="18">
        <f t="shared" si="15"/>
        <v>0</v>
      </c>
      <c r="K103" s="18"/>
      <c r="L103" s="47">
        <v>1</v>
      </c>
      <c r="M103" s="3" t="s">
        <v>102</v>
      </c>
      <c r="AS103" s="12"/>
    </row>
    <row r="104" spans="1:48" x14ac:dyDescent="0.35">
      <c r="B104" s="57"/>
      <c r="C104" s="9" t="s">
        <v>9</v>
      </c>
      <c r="D104" s="9" t="s">
        <v>105</v>
      </c>
      <c r="E104" s="12"/>
      <c r="F104" s="59"/>
      <c r="G104" s="12"/>
      <c r="H104" s="22">
        <f t="shared" si="14"/>
        <v>0</v>
      </c>
      <c r="I104" s="71"/>
      <c r="J104" s="18">
        <f t="shared" si="15"/>
        <v>0</v>
      </c>
      <c r="K104" s="18"/>
      <c r="L104" s="47">
        <v>1</v>
      </c>
      <c r="M104" s="3" t="s">
        <v>102</v>
      </c>
      <c r="AS104" s="12"/>
    </row>
    <row r="105" spans="1:48" ht="24" thickBot="1" x14ac:dyDescent="0.4">
      <c r="B105" s="56"/>
      <c r="C105" s="9"/>
      <c r="D105" s="9"/>
      <c r="E105" s="12"/>
      <c r="F105" s="59"/>
      <c r="G105" s="12"/>
      <c r="H105" s="12"/>
      <c r="I105" s="71"/>
      <c r="J105" s="18"/>
      <c r="K105" s="18"/>
    </row>
    <row r="106" spans="1:48" ht="24" thickBot="1" x14ac:dyDescent="0.4">
      <c r="B106" s="6" t="s">
        <v>20</v>
      </c>
      <c r="C106" s="7"/>
      <c r="D106" s="7"/>
      <c r="E106" s="13">
        <f>SUM(E94:E104)</f>
        <v>0</v>
      </c>
      <c r="F106" s="13">
        <f>SUM(F94:F104)</f>
        <v>0</v>
      </c>
      <c r="G106" s="13">
        <f>SUM(G94:G104)</f>
        <v>0</v>
      </c>
      <c r="H106" s="13">
        <f>SUM(H93:H104)</f>
        <v>0</v>
      </c>
      <c r="I106" s="72"/>
      <c r="J106" s="19">
        <f>J104</f>
        <v>0</v>
      </c>
      <c r="K106" s="13">
        <f>SUM(K94:K104)</f>
        <v>0</v>
      </c>
      <c r="O106" s="8" t="s">
        <v>52</v>
      </c>
      <c r="P106" s="29">
        <f t="shared" ref="P106:AS106" si="16">SUM(P93:P104)</f>
        <v>0</v>
      </c>
      <c r="Q106" s="29">
        <f t="shared" si="16"/>
        <v>0</v>
      </c>
      <c r="R106" s="29">
        <f t="shared" si="16"/>
        <v>0</v>
      </c>
      <c r="S106" s="29">
        <f t="shared" si="16"/>
        <v>0</v>
      </c>
      <c r="T106" s="29">
        <f t="shared" si="16"/>
        <v>0</v>
      </c>
      <c r="U106" s="29">
        <f t="shared" si="16"/>
        <v>0</v>
      </c>
      <c r="V106" s="29">
        <f t="shared" si="16"/>
        <v>0</v>
      </c>
      <c r="W106" s="29">
        <f t="shared" si="16"/>
        <v>0</v>
      </c>
      <c r="X106" s="29">
        <f t="shared" si="16"/>
        <v>0</v>
      </c>
      <c r="Y106" s="29">
        <f t="shared" si="16"/>
        <v>0</v>
      </c>
      <c r="Z106" s="29">
        <f t="shared" si="16"/>
        <v>0</v>
      </c>
      <c r="AA106" s="29">
        <f t="shared" si="16"/>
        <v>0</v>
      </c>
      <c r="AB106" s="29">
        <f t="shared" si="16"/>
        <v>0</v>
      </c>
      <c r="AC106" s="29">
        <f t="shared" si="16"/>
        <v>0</v>
      </c>
      <c r="AD106" s="29">
        <f t="shared" si="16"/>
        <v>0</v>
      </c>
      <c r="AE106" s="29">
        <f t="shared" si="16"/>
        <v>0</v>
      </c>
      <c r="AF106" s="29">
        <f t="shared" si="16"/>
        <v>0</v>
      </c>
      <c r="AG106" s="29">
        <f t="shared" si="16"/>
        <v>0</v>
      </c>
      <c r="AH106" s="29">
        <f t="shared" si="16"/>
        <v>0</v>
      </c>
      <c r="AI106" s="29">
        <f t="shared" si="16"/>
        <v>0</v>
      </c>
      <c r="AJ106" s="29">
        <f t="shared" si="16"/>
        <v>0</v>
      </c>
      <c r="AK106" s="29">
        <f t="shared" si="16"/>
        <v>0</v>
      </c>
      <c r="AL106" s="29">
        <f t="shared" si="16"/>
        <v>0</v>
      </c>
      <c r="AM106" s="29">
        <f t="shared" si="16"/>
        <v>0</v>
      </c>
      <c r="AN106" s="29">
        <f t="shared" si="16"/>
        <v>0</v>
      </c>
      <c r="AO106" s="29">
        <f t="shared" si="16"/>
        <v>0</v>
      </c>
      <c r="AP106" s="29">
        <f t="shared" si="16"/>
        <v>0</v>
      </c>
      <c r="AQ106" s="29">
        <f t="shared" si="16"/>
        <v>0</v>
      </c>
      <c r="AR106" s="29">
        <f t="shared" si="16"/>
        <v>0</v>
      </c>
      <c r="AS106" s="29">
        <f t="shared" si="16"/>
        <v>0</v>
      </c>
      <c r="AT106" s="23">
        <f>SUM(P106:AM106)</f>
        <v>0</v>
      </c>
      <c r="AU106" s="31" t="s">
        <v>61</v>
      </c>
      <c r="AV106" s="32"/>
    </row>
    <row r="107" spans="1:48" x14ac:dyDescent="0.35">
      <c r="P107" s="196" t="s">
        <v>50</v>
      </c>
      <c r="Q107" s="196"/>
      <c r="R107" s="196"/>
      <c r="S107" s="196"/>
      <c r="T107" s="196"/>
      <c r="U107" s="196"/>
      <c r="V107" s="196"/>
      <c r="W107" s="149"/>
      <c r="X107" s="149"/>
      <c r="Y107" s="149"/>
      <c r="Z107" s="197" t="s">
        <v>30</v>
      </c>
      <c r="AA107" s="197"/>
      <c r="AB107" s="197"/>
      <c r="AC107" s="197"/>
      <c r="AD107" s="197"/>
      <c r="AE107" s="197"/>
      <c r="AF107" s="186" t="s">
        <v>27</v>
      </c>
      <c r="AG107" s="186"/>
      <c r="AH107" s="186"/>
      <c r="AI107" s="186"/>
      <c r="AJ107" s="186"/>
      <c r="AK107" s="186"/>
      <c r="AL107" s="186"/>
      <c r="AM107" s="148"/>
      <c r="AN107" s="154" t="s">
        <v>243</v>
      </c>
      <c r="AO107" s="46"/>
      <c r="AP107" s="46"/>
      <c r="AQ107" s="46"/>
      <c r="AR107" s="46"/>
      <c r="AS107" s="46"/>
    </row>
    <row r="108" spans="1:48" ht="69.75" x14ac:dyDescent="0.35">
      <c r="A108" s="51" t="s">
        <v>101</v>
      </c>
      <c r="B108" s="52" t="s">
        <v>0</v>
      </c>
      <c r="C108" s="51" t="s">
        <v>2</v>
      </c>
      <c r="D108" s="51" t="s">
        <v>3</v>
      </c>
      <c r="E108" s="53" t="s">
        <v>1</v>
      </c>
      <c r="F108" s="53" t="s">
        <v>6</v>
      </c>
      <c r="G108" s="53" t="s">
        <v>7</v>
      </c>
      <c r="H108" s="54" t="s">
        <v>8</v>
      </c>
      <c r="I108" s="70" t="s">
        <v>197</v>
      </c>
      <c r="J108" s="55" t="s">
        <v>109</v>
      </c>
      <c r="K108" s="64" t="s">
        <v>160</v>
      </c>
      <c r="L108" s="67" t="s">
        <v>161</v>
      </c>
      <c r="M108" s="65" t="s">
        <v>23</v>
      </c>
      <c r="N108" s="66" t="s">
        <v>24</v>
      </c>
      <c r="P108" s="20" t="s">
        <v>208</v>
      </c>
      <c r="Q108" s="20" t="s">
        <v>55</v>
      </c>
      <c r="R108" s="20" t="s">
        <v>34</v>
      </c>
      <c r="S108" s="20" t="s">
        <v>53</v>
      </c>
      <c r="T108" s="20" t="s">
        <v>88</v>
      </c>
      <c r="U108" s="20" t="s">
        <v>200</v>
      </c>
      <c r="V108" s="20" t="s">
        <v>26</v>
      </c>
      <c r="W108" s="20" t="s">
        <v>83</v>
      </c>
      <c r="X108" s="20" t="s">
        <v>110</v>
      </c>
      <c r="Y108" s="20" t="s">
        <v>86</v>
      </c>
      <c r="Z108" s="20" t="s">
        <v>56</v>
      </c>
      <c r="AA108" s="20" t="s">
        <v>230</v>
      </c>
      <c r="AB108" s="20" t="s">
        <v>270</v>
      </c>
      <c r="AC108" s="20" t="s">
        <v>227</v>
      </c>
      <c r="AD108" s="20" t="s">
        <v>58</v>
      </c>
      <c r="AE108" s="20" t="s">
        <v>31</v>
      </c>
      <c r="AF108" s="20" t="s">
        <v>265</v>
      </c>
      <c r="AG108" s="20" t="s">
        <v>29</v>
      </c>
      <c r="AH108" s="20" t="s">
        <v>33</v>
      </c>
      <c r="AI108" s="20" t="s">
        <v>252</v>
      </c>
      <c r="AJ108" s="20" t="s">
        <v>244</v>
      </c>
      <c r="AK108" s="20" t="s">
        <v>59</v>
      </c>
      <c r="AL108" s="20" t="s">
        <v>60</v>
      </c>
      <c r="AM108" s="20" t="s">
        <v>209</v>
      </c>
      <c r="AN108" s="20" t="s">
        <v>243</v>
      </c>
      <c r="AO108" s="20" t="s">
        <v>93</v>
      </c>
      <c r="AP108" s="20" t="s">
        <v>210</v>
      </c>
      <c r="AQ108" s="20" t="s">
        <v>106</v>
      </c>
      <c r="AR108" s="20" t="s">
        <v>214</v>
      </c>
      <c r="AS108" s="20" t="s">
        <v>211</v>
      </c>
    </row>
    <row r="109" spans="1:48" s="9" customFormat="1" x14ac:dyDescent="0.35">
      <c r="A109" s="14"/>
      <c r="B109" s="37"/>
      <c r="C109" s="14"/>
      <c r="D109" s="14"/>
      <c r="E109" s="84"/>
      <c r="F109" s="12"/>
      <c r="G109" s="12"/>
      <c r="H109" s="22"/>
      <c r="I109" s="74"/>
      <c r="J109" s="85"/>
      <c r="K109" s="86"/>
      <c r="L109" s="87"/>
      <c r="M109" s="88"/>
      <c r="N109" s="89"/>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row>
    <row r="110" spans="1:48" x14ac:dyDescent="0.35">
      <c r="A110" s="5" t="s">
        <v>117</v>
      </c>
      <c r="B110" s="56"/>
      <c r="C110" s="9" t="s">
        <v>4</v>
      </c>
      <c r="D110" s="9" t="s">
        <v>118</v>
      </c>
      <c r="E110" s="12"/>
      <c r="F110" s="12"/>
      <c r="G110" s="12"/>
      <c r="H110" s="22">
        <f>SUM(F110:G110)</f>
        <v>0</v>
      </c>
      <c r="I110" s="71"/>
      <c r="J110" s="18">
        <f>J106+E110-H110</f>
        <v>0</v>
      </c>
      <c r="K110" s="18"/>
      <c r="L110" s="48">
        <v>1</v>
      </c>
      <c r="M110" s="15"/>
      <c r="N110" s="15" t="s">
        <v>97</v>
      </c>
    </row>
    <row r="111" spans="1:48" x14ac:dyDescent="0.35">
      <c r="A111" s="5"/>
      <c r="B111" s="56"/>
      <c r="C111" s="9" t="s">
        <v>9</v>
      </c>
      <c r="D111" s="9" t="s">
        <v>119</v>
      </c>
      <c r="E111" s="12"/>
      <c r="F111" s="12"/>
      <c r="G111" s="12"/>
      <c r="H111" s="22">
        <f t="shared" ref="H111:H124" si="17">SUM(F111:G111)</f>
        <v>0</v>
      </c>
      <c r="I111" s="71"/>
      <c r="J111" s="18">
        <f>J110+E111-H111</f>
        <v>0</v>
      </c>
      <c r="K111" s="18"/>
      <c r="L111" s="47">
        <v>1</v>
      </c>
      <c r="M111" s="15"/>
      <c r="N111" s="15" t="s">
        <v>95</v>
      </c>
    </row>
    <row r="112" spans="1:48" x14ac:dyDescent="0.35">
      <c r="B112" s="56"/>
      <c r="C112" s="9" t="s">
        <v>11</v>
      </c>
      <c r="D112" s="9" t="s">
        <v>120</v>
      </c>
      <c r="E112" s="12"/>
      <c r="F112" s="12"/>
      <c r="G112" s="12"/>
      <c r="H112" s="22">
        <f t="shared" si="17"/>
        <v>0</v>
      </c>
      <c r="I112" s="71"/>
      <c r="J112" s="18">
        <f t="shared" ref="J112:J124" si="18">J111+E112-H112</f>
        <v>0</v>
      </c>
      <c r="K112" s="18"/>
      <c r="L112" s="48">
        <v>1</v>
      </c>
      <c r="M112" s="3" t="s">
        <v>27</v>
      </c>
      <c r="N112" s="3" t="s">
        <v>28</v>
      </c>
    </row>
    <row r="113" spans="1:49" x14ac:dyDescent="0.35">
      <c r="B113" s="56"/>
      <c r="C113" s="9" t="s">
        <v>13</v>
      </c>
      <c r="D113" s="9" t="s">
        <v>121</v>
      </c>
      <c r="E113" s="12"/>
      <c r="F113" s="58"/>
      <c r="G113" s="12"/>
      <c r="H113" s="22">
        <f t="shared" si="17"/>
        <v>0</v>
      </c>
      <c r="I113" s="71"/>
      <c r="J113" s="18">
        <f t="shared" si="18"/>
        <v>0</v>
      </c>
      <c r="K113" s="18"/>
      <c r="L113" s="48">
        <v>1</v>
      </c>
      <c r="M113" s="3" t="s">
        <v>25</v>
      </c>
      <c r="N113" s="3" t="s">
        <v>32</v>
      </c>
    </row>
    <row r="114" spans="1:49" x14ac:dyDescent="0.35">
      <c r="B114" s="56"/>
      <c r="C114" s="9" t="s">
        <v>43</v>
      </c>
      <c r="D114" s="9" t="s">
        <v>122</v>
      </c>
      <c r="E114" s="12"/>
      <c r="F114" s="58"/>
      <c r="G114" s="12"/>
      <c r="H114" s="22">
        <f t="shared" si="17"/>
        <v>0</v>
      </c>
      <c r="I114" s="71"/>
      <c r="J114" s="18">
        <f t="shared" si="18"/>
        <v>0</v>
      </c>
      <c r="K114" s="18"/>
      <c r="L114" s="48">
        <v>1</v>
      </c>
      <c r="M114" s="3" t="s">
        <v>25</v>
      </c>
      <c r="N114" s="3" t="s">
        <v>32</v>
      </c>
      <c r="P114" s="145"/>
    </row>
    <row r="115" spans="1:49" x14ac:dyDescent="0.35">
      <c r="B115" s="56"/>
      <c r="C115" s="9" t="s">
        <v>15</v>
      </c>
      <c r="D115" s="9" t="s">
        <v>262</v>
      </c>
      <c r="E115" s="12"/>
      <c r="F115" s="12"/>
      <c r="G115" s="12"/>
      <c r="H115" s="22">
        <f t="shared" si="17"/>
        <v>0</v>
      </c>
      <c r="I115" s="71"/>
      <c r="J115" s="18">
        <f t="shared" si="18"/>
        <v>0</v>
      </c>
      <c r="K115" s="18"/>
      <c r="L115" s="48">
        <v>1</v>
      </c>
      <c r="M115" s="3" t="s">
        <v>25</v>
      </c>
      <c r="N115" s="3" t="s">
        <v>201</v>
      </c>
    </row>
    <row r="116" spans="1:49" x14ac:dyDescent="0.35">
      <c r="B116" s="56"/>
      <c r="C116" s="9" t="s">
        <v>41</v>
      </c>
      <c r="D116" s="9" t="s">
        <v>123</v>
      </c>
      <c r="E116" s="12"/>
      <c r="F116" s="11"/>
      <c r="G116" s="11"/>
      <c r="H116" s="22">
        <f t="shared" si="17"/>
        <v>0</v>
      </c>
      <c r="I116" s="71"/>
      <c r="J116" s="18">
        <f t="shared" si="18"/>
        <v>0</v>
      </c>
      <c r="K116" s="18"/>
      <c r="L116" s="48">
        <v>1</v>
      </c>
      <c r="M116" s="3" t="s">
        <v>27</v>
      </c>
      <c r="N116" s="9" t="s">
        <v>199</v>
      </c>
      <c r="AG116" s="2"/>
      <c r="AH116" s="2"/>
    </row>
    <row r="117" spans="1:49" x14ac:dyDescent="0.35">
      <c r="B117" s="56"/>
      <c r="C117" s="9" t="s">
        <v>330</v>
      </c>
      <c r="D117" s="9" t="s">
        <v>331</v>
      </c>
      <c r="E117" s="12"/>
      <c r="F117" s="12"/>
      <c r="G117" s="12"/>
      <c r="H117" s="22">
        <f t="shared" si="17"/>
        <v>0</v>
      </c>
      <c r="I117" s="71"/>
      <c r="J117" s="18">
        <f t="shared" si="18"/>
        <v>0</v>
      </c>
      <c r="K117" s="18"/>
      <c r="L117" s="48">
        <v>1</v>
      </c>
      <c r="M117" s="3" t="s">
        <v>27</v>
      </c>
      <c r="N117" s="9" t="s">
        <v>334</v>
      </c>
    </row>
    <row r="118" spans="1:49" x14ac:dyDescent="0.35">
      <c r="B118" s="56"/>
      <c r="C118" s="9" t="s">
        <v>328</v>
      </c>
      <c r="D118" s="9" t="s">
        <v>329</v>
      </c>
      <c r="E118" s="12"/>
      <c r="F118" s="12"/>
      <c r="G118" s="12"/>
      <c r="H118" s="22">
        <f t="shared" si="17"/>
        <v>0</v>
      </c>
      <c r="I118" s="71"/>
      <c r="J118" s="18">
        <f t="shared" si="18"/>
        <v>0</v>
      </c>
      <c r="K118" s="18"/>
      <c r="L118" s="48">
        <v>1</v>
      </c>
      <c r="M118" s="3" t="s">
        <v>27</v>
      </c>
      <c r="N118" s="9" t="s">
        <v>243</v>
      </c>
    </row>
    <row r="119" spans="1:49" x14ac:dyDescent="0.35">
      <c r="B119" s="56"/>
      <c r="C119" s="9" t="s">
        <v>21</v>
      </c>
      <c r="D119" s="9" t="s">
        <v>335</v>
      </c>
      <c r="E119" s="12"/>
      <c r="F119" s="12"/>
      <c r="G119" s="12"/>
      <c r="H119" s="22">
        <f t="shared" si="17"/>
        <v>0</v>
      </c>
      <c r="I119" s="71"/>
      <c r="J119" s="18">
        <f t="shared" si="18"/>
        <v>0</v>
      </c>
      <c r="K119" s="18"/>
      <c r="L119" s="48">
        <v>1</v>
      </c>
      <c r="M119" s="3" t="s">
        <v>256</v>
      </c>
      <c r="N119" s="9" t="s">
        <v>250</v>
      </c>
    </row>
    <row r="120" spans="1:49" x14ac:dyDescent="0.35">
      <c r="B120" s="56"/>
      <c r="C120" s="9" t="s">
        <v>332</v>
      </c>
      <c r="D120" s="9" t="s">
        <v>333</v>
      </c>
      <c r="E120" s="12"/>
      <c r="F120" s="12"/>
      <c r="G120" s="12"/>
      <c r="H120" s="22">
        <f t="shared" si="17"/>
        <v>0</v>
      </c>
      <c r="I120" s="71"/>
      <c r="J120" s="18">
        <f t="shared" si="18"/>
        <v>0</v>
      </c>
      <c r="K120" s="18"/>
      <c r="L120" s="48">
        <v>1</v>
      </c>
      <c r="M120" s="3" t="s">
        <v>27</v>
      </c>
      <c r="N120" s="9" t="s">
        <v>199</v>
      </c>
    </row>
    <row r="121" spans="1:49" x14ac:dyDescent="0.35">
      <c r="B121" s="56"/>
      <c r="C121" s="9" t="s">
        <v>237</v>
      </c>
      <c r="D121" s="9" t="s">
        <v>216</v>
      </c>
      <c r="E121" s="59"/>
      <c r="F121" s="12"/>
      <c r="G121" s="12"/>
      <c r="H121" s="22">
        <f t="shared" si="17"/>
        <v>0</v>
      </c>
      <c r="I121" s="71"/>
      <c r="J121" s="18">
        <f t="shared" si="18"/>
        <v>0</v>
      </c>
      <c r="K121" s="18"/>
      <c r="L121" s="48">
        <v>1</v>
      </c>
      <c r="M121" s="3" t="s">
        <v>25</v>
      </c>
      <c r="N121" s="3" t="s">
        <v>26</v>
      </c>
    </row>
    <row r="122" spans="1:49" s="9" customFormat="1" x14ac:dyDescent="0.35">
      <c r="B122" s="57"/>
      <c r="C122" s="14" t="s">
        <v>292</v>
      </c>
      <c r="D122" s="14" t="s">
        <v>238</v>
      </c>
      <c r="E122" s="38"/>
      <c r="F122" s="38"/>
      <c r="G122" s="38"/>
      <c r="H122" s="22">
        <f t="shared" si="17"/>
        <v>0</v>
      </c>
      <c r="I122" s="73"/>
      <c r="J122" s="18">
        <f t="shared" si="18"/>
        <v>0</v>
      </c>
      <c r="K122" s="18"/>
      <c r="L122" s="48">
        <v>1</v>
      </c>
      <c r="M122" s="9" t="s">
        <v>27</v>
      </c>
      <c r="N122" s="9" t="s">
        <v>249</v>
      </c>
      <c r="P122" s="16"/>
      <c r="Q122" s="16"/>
      <c r="R122" s="16"/>
      <c r="S122" s="16"/>
      <c r="T122" s="16"/>
      <c r="U122" s="16"/>
      <c r="V122" s="16"/>
      <c r="W122" s="16"/>
      <c r="X122" s="16"/>
      <c r="Y122" s="16"/>
      <c r="Z122" s="16"/>
      <c r="AA122" s="16"/>
      <c r="AB122" s="16"/>
      <c r="AC122" s="16"/>
      <c r="AD122" s="16"/>
      <c r="AE122" s="16"/>
      <c r="AF122" s="16"/>
      <c r="AG122" s="82"/>
      <c r="AH122" s="82"/>
      <c r="AI122" s="82"/>
      <c r="AJ122" s="82"/>
      <c r="AK122" s="82"/>
      <c r="AL122" s="82"/>
      <c r="AM122" s="82"/>
      <c r="AN122" s="82"/>
      <c r="AO122" s="82"/>
      <c r="AP122" s="82"/>
      <c r="AQ122" s="82"/>
      <c r="AR122" s="82"/>
      <c r="AS122" s="82"/>
      <c r="AT122" s="14"/>
      <c r="AU122" s="14"/>
      <c r="AV122" s="14"/>
    </row>
    <row r="123" spans="1:49" x14ac:dyDescent="0.35">
      <c r="B123" s="56"/>
      <c r="C123" s="9" t="s">
        <v>9</v>
      </c>
      <c r="D123" s="9" t="s">
        <v>104</v>
      </c>
      <c r="E123" s="12"/>
      <c r="F123" s="12"/>
      <c r="G123" s="12"/>
      <c r="H123" s="22">
        <f t="shared" si="17"/>
        <v>0</v>
      </c>
      <c r="I123" s="71"/>
      <c r="J123" s="18">
        <f t="shared" si="18"/>
        <v>0</v>
      </c>
      <c r="K123" s="18"/>
      <c r="L123" s="48">
        <v>1</v>
      </c>
      <c r="M123" s="3" t="s">
        <v>102</v>
      </c>
      <c r="AS123" s="12"/>
    </row>
    <row r="124" spans="1:49" x14ac:dyDescent="0.35">
      <c r="B124" s="56"/>
      <c r="C124" s="9" t="s">
        <v>9</v>
      </c>
      <c r="D124" s="9" t="s">
        <v>105</v>
      </c>
      <c r="E124" s="12"/>
      <c r="F124" s="12"/>
      <c r="G124" s="12"/>
      <c r="H124" s="22">
        <f t="shared" si="17"/>
        <v>0</v>
      </c>
      <c r="I124" s="71"/>
      <c r="J124" s="18">
        <f t="shared" si="18"/>
        <v>0</v>
      </c>
      <c r="K124" s="18"/>
      <c r="L124" s="48">
        <v>1</v>
      </c>
      <c r="M124" s="3" t="s">
        <v>102</v>
      </c>
      <c r="AS124" s="12"/>
    </row>
    <row r="125" spans="1:49" ht="24" thickBot="1" x14ac:dyDescent="0.4">
      <c r="B125" s="56"/>
      <c r="C125" s="9"/>
      <c r="D125" s="9"/>
      <c r="E125" s="12"/>
      <c r="F125" s="59"/>
      <c r="G125" s="12"/>
      <c r="H125" s="12"/>
      <c r="I125" s="71"/>
      <c r="J125" s="18"/>
      <c r="K125" s="18"/>
      <c r="L125" s="48"/>
    </row>
    <row r="126" spans="1:49" ht="24" thickBot="1" x14ac:dyDescent="0.4">
      <c r="B126" s="6" t="s">
        <v>20</v>
      </c>
      <c r="C126" s="7"/>
      <c r="D126" s="7"/>
      <c r="E126" s="13">
        <f>SUM(E110:E124)</f>
        <v>0</v>
      </c>
      <c r="F126" s="13">
        <f>SUM(F110:F124)</f>
        <v>0</v>
      </c>
      <c r="G126" s="13">
        <f>SUM(G110:G124)</f>
        <v>0</v>
      </c>
      <c r="H126" s="13">
        <f>SUM(H110:H124)</f>
        <v>0</v>
      </c>
      <c r="I126" s="72"/>
      <c r="J126" s="19">
        <f>J124</f>
        <v>0</v>
      </c>
      <c r="K126" s="13">
        <f>SUM(K110:K124)</f>
        <v>0</v>
      </c>
      <c r="L126" s="48"/>
      <c r="O126" s="8" t="s">
        <v>52</v>
      </c>
      <c r="P126" s="29">
        <f t="shared" ref="P126:AH126" si="19">SUM(P110:P124)</f>
        <v>0</v>
      </c>
      <c r="Q126" s="29">
        <f t="shared" si="19"/>
        <v>0</v>
      </c>
      <c r="R126" s="29">
        <f t="shared" si="19"/>
        <v>0</v>
      </c>
      <c r="S126" s="29">
        <f t="shared" si="19"/>
        <v>0</v>
      </c>
      <c r="T126" s="29">
        <f t="shared" si="19"/>
        <v>0</v>
      </c>
      <c r="U126" s="29">
        <f t="shared" si="19"/>
        <v>0</v>
      </c>
      <c r="V126" s="29">
        <f t="shared" si="19"/>
        <v>0</v>
      </c>
      <c r="W126" s="29">
        <f t="shared" si="19"/>
        <v>0</v>
      </c>
      <c r="X126" s="29">
        <f t="shared" si="19"/>
        <v>0</v>
      </c>
      <c r="Y126" s="29">
        <f t="shared" si="19"/>
        <v>0</v>
      </c>
      <c r="Z126" s="29">
        <f t="shared" si="19"/>
        <v>0</v>
      </c>
      <c r="AA126" s="29">
        <f t="shared" si="19"/>
        <v>0</v>
      </c>
      <c r="AB126" s="29">
        <f t="shared" si="19"/>
        <v>0</v>
      </c>
      <c r="AC126" s="29">
        <f t="shared" si="19"/>
        <v>0</v>
      </c>
      <c r="AD126" s="29">
        <f t="shared" si="19"/>
        <v>0</v>
      </c>
      <c r="AE126" s="29">
        <f t="shared" si="19"/>
        <v>0</v>
      </c>
      <c r="AF126" s="29">
        <f t="shared" si="19"/>
        <v>0</v>
      </c>
      <c r="AG126" s="29">
        <f t="shared" si="19"/>
        <v>0</v>
      </c>
      <c r="AH126" s="29">
        <f t="shared" si="19"/>
        <v>0</v>
      </c>
      <c r="AI126" s="29"/>
      <c r="AJ126" s="29">
        <f t="shared" ref="AJ126:AS126" si="20">SUM(AJ110:AJ124)</f>
        <v>0</v>
      </c>
      <c r="AK126" s="29">
        <f t="shared" si="20"/>
        <v>0</v>
      </c>
      <c r="AL126" s="29">
        <f t="shared" si="20"/>
        <v>0</v>
      </c>
      <c r="AM126" s="29">
        <f t="shared" si="20"/>
        <v>0</v>
      </c>
      <c r="AN126" s="29">
        <f t="shared" si="20"/>
        <v>0</v>
      </c>
      <c r="AO126" s="29">
        <f t="shared" si="20"/>
        <v>0</v>
      </c>
      <c r="AP126" s="29">
        <f t="shared" si="20"/>
        <v>0</v>
      </c>
      <c r="AQ126" s="29">
        <f t="shared" si="20"/>
        <v>0</v>
      </c>
      <c r="AR126" s="29">
        <f t="shared" si="20"/>
        <v>0</v>
      </c>
      <c r="AS126" s="29">
        <f t="shared" si="20"/>
        <v>0</v>
      </c>
      <c r="AT126" s="23">
        <f>SUM(P126:AM126)</f>
        <v>0</v>
      </c>
      <c r="AU126" s="31" t="s">
        <v>61</v>
      </c>
      <c r="AV126" s="32"/>
      <c r="AW126" s="3">
        <f>AT126+AN118</f>
        <v>0</v>
      </c>
    </row>
    <row r="127" spans="1:49" s="9" customFormat="1" x14ac:dyDescent="0.35">
      <c r="B127" s="37"/>
      <c r="C127" s="14"/>
      <c r="D127" s="14"/>
      <c r="E127" s="38"/>
      <c r="F127" s="38"/>
      <c r="G127" s="38"/>
      <c r="H127" s="38"/>
      <c r="I127" s="73"/>
      <c r="J127" s="18"/>
      <c r="K127" s="18"/>
      <c r="L127" s="48"/>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4"/>
      <c r="AU127" s="14"/>
      <c r="AV127" s="14"/>
    </row>
    <row r="128" spans="1:49" x14ac:dyDescent="0.35">
      <c r="A128" s="5" t="s">
        <v>124</v>
      </c>
      <c r="B128" s="56"/>
      <c r="C128" s="9" t="s">
        <v>4</v>
      </c>
      <c r="D128" s="9" t="s">
        <v>125</v>
      </c>
      <c r="E128" s="12"/>
      <c r="F128" s="12"/>
      <c r="G128" s="12"/>
      <c r="H128" s="22">
        <f t="shared" ref="H128:H142" si="21">SUM(F128:G128)</f>
        <v>0</v>
      </c>
      <c r="I128" s="71"/>
      <c r="J128" s="18">
        <f>J126+E128-H128</f>
        <v>0</v>
      </c>
      <c r="K128" s="18"/>
      <c r="L128" s="48">
        <v>1</v>
      </c>
      <c r="M128" s="15"/>
      <c r="N128" s="15" t="s">
        <v>97</v>
      </c>
    </row>
    <row r="129" spans="1:48" x14ac:dyDescent="0.35">
      <c r="A129" s="5"/>
      <c r="B129" s="56"/>
      <c r="C129" s="9" t="s">
        <v>9</v>
      </c>
      <c r="D129" s="9" t="s">
        <v>126</v>
      </c>
      <c r="E129" s="12"/>
      <c r="F129" s="12"/>
      <c r="G129" s="12"/>
      <c r="H129" s="22">
        <f t="shared" si="21"/>
        <v>0</v>
      </c>
      <c r="I129" s="71"/>
      <c r="J129" s="18">
        <f>J128+E129-H129</f>
        <v>0</v>
      </c>
      <c r="K129" s="18"/>
      <c r="L129" s="48">
        <v>1</v>
      </c>
      <c r="M129" s="15"/>
      <c r="N129" s="15" t="s">
        <v>95</v>
      </c>
    </row>
    <row r="130" spans="1:48" x14ac:dyDescent="0.35">
      <c r="B130" s="56"/>
      <c r="C130" s="9" t="s">
        <v>11</v>
      </c>
      <c r="D130" s="9" t="s">
        <v>127</v>
      </c>
      <c r="E130" s="12"/>
      <c r="F130" s="12"/>
      <c r="G130" s="12"/>
      <c r="H130" s="22">
        <f t="shared" si="21"/>
        <v>0</v>
      </c>
      <c r="I130" s="71"/>
      <c r="J130" s="18">
        <f t="shared" ref="J130:J142" si="22">J129+E130-H130</f>
        <v>0</v>
      </c>
      <c r="K130" s="18"/>
      <c r="L130" s="48">
        <v>1</v>
      </c>
      <c r="M130" s="3" t="s">
        <v>27</v>
      </c>
      <c r="N130" s="3" t="s">
        <v>28</v>
      </c>
    </row>
    <row r="131" spans="1:48" x14ac:dyDescent="0.35">
      <c r="B131" s="56"/>
      <c r="C131" s="9" t="s">
        <v>13</v>
      </c>
      <c r="D131" s="9" t="s">
        <v>128</v>
      </c>
      <c r="E131" s="12"/>
      <c r="F131" s="58"/>
      <c r="G131" s="12"/>
      <c r="H131" s="22">
        <f t="shared" si="21"/>
        <v>0</v>
      </c>
      <c r="I131" s="71"/>
      <c r="J131" s="18">
        <f t="shared" si="22"/>
        <v>0</v>
      </c>
      <c r="K131" s="18"/>
      <c r="L131" s="48">
        <v>1</v>
      </c>
      <c r="M131" s="3" t="s">
        <v>25</v>
      </c>
      <c r="N131" s="3" t="s">
        <v>32</v>
      </c>
      <c r="P131" s="58"/>
    </row>
    <row r="132" spans="1:48" x14ac:dyDescent="0.35">
      <c r="B132" s="56"/>
      <c r="C132" s="9" t="s">
        <v>43</v>
      </c>
      <c r="D132" s="9" t="s">
        <v>129</v>
      </c>
      <c r="E132" s="12"/>
      <c r="F132" s="58"/>
      <c r="G132" s="12"/>
      <c r="H132" s="22">
        <f t="shared" si="21"/>
        <v>0</v>
      </c>
      <c r="I132" s="71"/>
      <c r="J132" s="18">
        <f t="shared" si="22"/>
        <v>0</v>
      </c>
      <c r="K132" s="18"/>
      <c r="L132" s="48">
        <v>1</v>
      </c>
      <c r="M132" s="3" t="s">
        <v>25</v>
      </c>
      <c r="N132" s="3" t="s">
        <v>32</v>
      </c>
      <c r="P132" s="58"/>
    </row>
    <row r="133" spans="1:48" x14ac:dyDescent="0.35">
      <c r="B133" s="56"/>
      <c r="C133" s="9" t="s">
        <v>131</v>
      </c>
      <c r="D133" s="9" t="s">
        <v>336</v>
      </c>
      <c r="E133" s="12"/>
      <c r="F133" s="12"/>
      <c r="G133" s="12"/>
      <c r="H133" s="22">
        <f t="shared" si="21"/>
        <v>0</v>
      </c>
      <c r="I133" s="71"/>
      <c r="J133" s="18">
        <f t="shared" si="22"/>
        <v>0</v>
      </c>
      <c r="K133" s="18"/>
      <c r="L133" s="48">
        <v>1</v>
      </c>
      <c r="M133" s="3" t="s">
        <v>25</v>
      </c>
      <c r="N133" s="3" t="s">
        <v>201</v>
      </c>
    </row>
    <row r="134" spans="1:48" x14ac:dyDescent="0.35">
      <c r="B134" s="56"/>
      <c r="C134" s="9" t="s">
        <v>41</v>
      </c>
      <c r="D134" s="9" t="s">
        <v>130</v>
      </c>
      <c r="E134" s="12"/>
      <c r="F134" s="11"/>
      <c r="G134" s="11"/>
      <c r="H134" s="22">
        <f t="shared" si="21"/>
        <v>0</v>
      </c>
      <c r="I134" s="71"/>
      <c r="J134" s="18">
        <f t="shared" si="22"/>
        <v>0</v>
      </c>
      <c r="K134" s="18"/>
      <c r="L134" s="48">
        <v>1</v>
      </c>
      <c r="M134" s="3" t="s">
        <v>27</v>
      </c>
      <c r="N134" s="9" t="s">
        <v>199</v>
      </c>
      <c r="AG134" s="2"/>
      <c r="AH134" s="2"/>
    </row>
    <row r="135" spans="1:48" s="9" customFormat="1" x14ac:dyDescent="0.35">
      <c r="B135" s="57"/>
      <c r="C135" s="14" t="s">
        <v>292</v>
      </c>
      <c r="D135" s="14" t="s">
        <v>238</v>
      </c>
      <c r="E135" s="38"/>
      <c r="F135" s="38"/>
      <c r="G135" s="38"/>
      <c r="H135" s="22">
        <f t="shared" si="21"/>
        <v>0</v>
      </c>
      <c r="I135" s="73"/>
      <c r="J135" s="18">
        <f t="shared" si="22"/>
        <v>0</v>
      </c>
      <c r="K135" s="18"/>
      <c r="L135" s="48">
        <v>1</v>
      </c>
      <c r="M135" s="9" t="s">
        <v>27</v>
      </c>
      <c r="N135" s="9" t="s">
        <v>249</v>
      </c>
      <c r="P135" s="16"/>
      <c r="Q135" s="16"/>
      <c r="R135" s="16"/>
      <c r="S135" s="16"/>
      <c r="T135" s="16"/>
      <c r="U135" s="16"/>
      <c r="V135" s="16"/>
      <c r="W135" s="16"/>
      <c r="X135" s="16"/>
      <c r="Y135" s="16"/>
      <c r="Z135" s="16"/>
      <c r="AA135" s="16"/>
      <c r="AB135" s="16"/>
      <c r="AC135" s="16"/>
      <c r="AD135" s="16"/>
      <c r="AE135" s="16"/>
      <c r="AF135" s="16"/>
      <c r="AG135" s="82"/>
      <c r="AH135" s="82"/>
      <c r="AI135" s="82"/>
      <c r="AJ135" s="82"/>
      <c r="AK135" s="82"/>
      <c r="AL135" s="82"/>
      <c r="AM135" s="82"/>
      <c r="AN135" s="82"/>
      <c r="AO135" s="82"/>
      <c r="AP135" s="82"/>
      <c r="AQ135" s="82"/>
      <c r="AR135" s="82"/>
      <c r="AS135" s="82"/>
      <c r="AT135" s="14"/>
      <c r="AU135" s="14"/>
      <c r="AV135" s="14"/>
    </row>
    <row r="136" spans="1:48" x14ac:dyDescent="0.35">
      <c r="B136" s="56"/>
      <c r="C136" s="9" t="s">
        <v>21</v>
      </c>
      <c r="D136" s="9" t="s">
        <v>340</v>
      </c>
      <c r="E136" s="12"/>
      <c r="F136" s="12"/>
      <c r="G136" s="12"/>
      <c r="H136" s="22">
        <f t="shared" si="21"/>
        <v>0</v>
      </c>
      <c r="I136" s="71"/>
      <c r="J136" s="18">
        <f t="shared" si="22"/>
        <v>0</v>
      </c>
      <c r="K136" s="18"/>
      <c r="L136" s="48">
        <v>1</v>
      </c>
      <c r="M136" s="3" t="s">
        <v>256</v>
      </c>
      <c r="N136" s="9" t="s">
        <v>250</v>
      </c>
    </row>
    <row r="137" spans="1:48" x14ac:dyDescent="0.35">
      <c r="B137" s="56"/>
      <c r="C137" s="9" t="s">
        <v>337</v>
      </c>
      <c r="D137" s="9" t="s">
        <v>338</v>
      </c>
      <c r="E137" s="59"/>
      <c r="F137" s="12"/>
      <c r="G137" s="12"/>
      <c r="H137" s="22">
        <f t="shared" si="21"/>
        <v>0</v>
      </c>
      <c r="I137" s="71"/>
      <c r="J137" s="18">
        <f t="shared" si="22"/>
        <v>0</v>
      </c>
      <c r="K137" s="18"/>
      <c r="L137" s="48">
        <v>1</v>
      </c>
      <c r="M137" s="3" t="s">
        <v>25</v>
      </c>
      <c r="N137" s="3" t="s">
        <v>201</v>
      </c>
    </row>
    <row r="138" spans="1:48" x14ac:dyDescent="0.35">
      <c r="B138" s="56"/>
      <c r="C138" s="9" t="s">
        <v>341</v>
      </c>
      <c r="D138" s="9" t="s">
        <v>342</v>
      </c>
      <c r="E138" s="12"/>
      <c r="F138" s="12"/>
      <c r="G138" s="12"/>
      <c r="H138" s="22">
        <f t="shared" si="21"/>
        <v>0</v>
      </c>
      <c r="I138" s="71"/>
      <c r="J138" s="18">
        <f t="shared" si="22"/>
        <v>0</v>
      </c>
      <c r="K138" s="18"/>
      <c r="L138" s="48">
        <v>1</v>
      </c>
      <c r="M138" s="3" t="s">
        <v>27</v>
      </c>
      <c r="N138" s="9" t="s">
        <v>199</v>
      </c>
    </row>
    <row r="139" spans="1:48" x14ac:dyDescent="0.35">
      <c r="B139" s="56"/>
      <c r="C139" s="9" t="s">
        <v>343</v>
      </c>
      <c r="D139" s="9" t="s">
        <v>344</v>
      </c>
      <c r="E139" s="59"/>
      <c r="F139" s="12"/>
      <c r="G139" s="12"/>
      <c r="H139" s="22">
        <f t="shared" si="21"/>
        <v>0</v>
      </c>
      <c r="I139" s="71"/>
      <c r="J139" s="18">
        <f t="shared" si="22"/>
        <v>0</v>
      </c>
      <c r="K139" s="18"/>
      <c r="L139" s="48">
        <v>1</v>
      </c>
      <c r="M139" s="3" t="s">
        <v>178</v>
      </c>
      <c r="N139" s="3" t="s">
        <v>26</v>
      </c>
    </row>
    <row r="140" spans="1:48" x14ac:dyDescent="0.35">
      <c r="B140" s="56"/>
      <c r="C140" s="9" t="s">
        <v>9</v>
      </c>
      <c r="D140" s="9" t="s">
        <v>339</v>
      </c>
      <c r="E140" s="59"/>
      <c r="F140" s="12"/>
      <c r="G140" s="12"/>
      <c r="H140" s="22">
        <f t="shared" si="21"/>
        <v>0</v>
      </c>
      <c r="I140" s="71"/>
      <c r="J140" s="18">
        <f t="shared" si="22"/>
        <v>0</v>
      </c>
      <c r="K140" s="18"/>
      <c r="L140" s="48">
        <v>1</v>
      </c>
      <c r="M140" s="3" t="s">
        <v>106</v>
      </c>
    </row>
    <row r="141" spans="1:48" x14ac:dyDescent="0.35">
      <c r="B141" s="56"/>
      <c r="C141" s="9" t="s">
        <v>9</v>
      </c>
      <c r="D141" s="9" t="s">
        <v>104</v>
      </c>
      <c r="E141" s="12"/>
      <c r="F141" s="12"/>
      <c r="G141" s="12"/>
      <c r="H141" s="22">
        <f t="shared" si="21"/>
        <v>0</v>
      </c>
      <c r="I141" s="71"/>
      <c r="J141" s="18">
        <f t="shared" si="22"/>
        <v>0</v>
      </c>
      <c r="K141" s="18"/>
      <c r="L141" s="48">
        <v>1</v>
      </c>
      <c r="M141" s="3" t="s">
        <v>102</v>
      </c>
      <c r="AS141" s="12"/>
    </row>
    <row r="142" spans="1:48" x14ac:dyDescent="0.35">
      <c r="B142" s="56"/>
      <c r="C142" s="9" t="s">
        <v>9</v>
      </c>
      <c r="D142" s="9" t="s">
        <v>105</v>
      </c>
      <c r="E142" s="12"/>
      <c r="F142" s="12"/>
      <c r="G142" s="12"/>
      <c r="H142" s="22">
        <f t="shared" si="21"/>
        <v>0</v>
      </c>
      <c r="I142" s="71"/>
      <c r="J142" s="18">
        <f t="shared" si="22"/>
        <v>0</v>
      </c>
      <c r="K142" s="18"/>
      <c r="L142" s="48">
        <v>1</v>
      </c>
      <c r="M142" s="3" t="s">
        <v>102</v>
      </c>
      <c r="AS142" s="12"/>
    </row>
    <row r="143" spans="1:48" ht="24" thickBot="1" x14ac:dyDescent="0.4">
      <c r="B143" s="56"/>
      <c r="C143" s="9"/>
      <c r="D143" s="9"/>
      <c r="E143" s="12"/>
      <c r="F143" s="59"/>
      <c r="G143" s="12"/>
      <c r="H143" s="12"/>
      <c r="I143" s="71"/>
      <c r="J143" s="18"/>
      <c r="K143" s="18"/>
    </row>
    <row r="144" spans="1:48" ht="24" thickBot="1" x14ac:dyDescent="0.4">
      <c r="B144" s="6" t="s">
        <v>20</v>
      </c>
      <c r="C144" s="7"/>
      <c r="D144" s="7"/>
      <c r="E144" s="13">
        <f>SUM(E128:E142)</f>
        <v>0</v>
      </c>
      <c r="F144" s="13">
        <f>SUM(F128:F142)</f>
        <v>0</v>
      </c>
      <c r="G144" s="13">
        <f>SUM(G128:G142)</f>
        <v>0</v>
      </c>
      <c r="H144" s="13">
        <f>SUM(H128:H142)</f>
        <v>0</v>
      </c>
      <c r="I144" s="72"/>
      <c r="J144" s="19">
        <f>J142</f>
        <v>0</v>
      </c>
      <c r="K144" s="13">
        <f>SUM(K128:K142)</f>
        <v>0</v>
      </c>
      <c r="O144" s="8" t="s">
        <v>52</v>
      </c>
      <c r="P144" s="29">
        <f t="shared" ref="P144:AH144" si="23">SUM(P128:P142)</f>
        <v>0</v>
      </c>
      <c r="Q144" s="29">
        <f t="shared" si="23"/>
        <v>0</v>
      </c>
      <c r="R144" s="29">
        <f t="shared" si="23"/>
        <v>0</v>
      </c>
      <c r="S144" s="29">
        <f t="shared" si="23"/>
        <v>0</v>
      </c>
      <c r="T144" s="29">
        <f t="shared" si="23"/>
        <v>0</v>
      </c>
      <c r="U144" s="29">
        <f t="shared" si="23"/>
        <v>0</v>
      </c>
      <c r="V144" s="29">
        <f t="shared" si="23"/>
        <v>0</v>
      </c>
      <c r="W144" s="29">
        <f t="shared" si="23"/>
        <v>0</v>
      </c>
      <c r="X144" s="29">
        <f t="shared" si="23"/>
        <v>0</v>
      </c>
      <c r="Y144" s="29">
        <f t="shared" si="23"/>
        <v>0</v>
      </c>
      <c r="Z144" s="29">
        <f t="shared" si="23"/>
        <v>0</v>
      </c>
      <c r="AA144" s="29">
        <f t="shared" si="23"/>
        <v>0</v>
      </c>
      <c r="AB144" s="29">
        <f t="shared" si="23"/>
        <v>0</v>
      </c>
      <c r="AC144" s="29">
        <f t="shared" si="23"/>
        <v>0</v>
      </c>
      <c r="AD144" s="29">
        <f t="shared" si="23"/>
        <v>0</v>
      </c>
      <c r="AE144" s="29">
        <f t="shared" si="23"/>
        <v>0</v>
      </c>
      <c r="AF144" s="29">
        <f t="shared" si="23"/>
        <v>0</v>
      </c>
      <c r="AG144" s="29">
        <f t="shared" si="23"/>
        <v>0</v>
      </c>
      <c r="AH144" s="29">
        <f t="shared" si="23"/>
        <v>0</v>
      </c>
      <c r="AI144" s="29"/>
      <c r="AJ144" s="29">
        <f t="shared" ref="AJ144:AS144" si="24">SUM(AJ128:AJ142)</f>
        <v>0</v>
      </c>
      <c r="AK144" s="29">
        <f t="shared" si="24"/>
        <v>0</v>
      </c>
      <c r="AL144" s="29">
        <f t="shared" si="24"/>
        <v>0</v>
      </c>
      <c r="AM144" s="29">
        <f t="shared" si="24"/>
        <v>0</v>
      </c>
      <c r="AN144" s="29">
        <f t="shared" si="24"/>
        <v>0</v>
      </c>
      <c r="AO144" s="29">
        <f t="shared" si="24"/>
        <v>0</v>
      </c>
      <c r="AP144" s="29">
        <f t="shared" si="24"/>
        <v>0</v>
      </c>
      <c r="AQ144" s="29">
        <f t="shared" si="24"/>
        <v>0</v>
      </c>
      <c r="AR144" s="29">
        <f t="shared" si="24"/>
        <v>0</v>
      </c>
      <c r="AS144" s="29">
        <f t="shared" si="24"/>
        <v>0</v>
      </c>
      <c r="AT144" s="23">
        <f>SUM(P144:AM144)</f>
        <v>0</v>
      </c>
      <c r="AU144" s="31" t="s">
        <v>61</v>
      </c>
      <c r="AV144" s="32"/>
    </row>
    <row r="145" spans="1:48" s="9" customFormat="1" x14ac:dyDescent="0.35">
      <c r="B145" s="37"/>
      <c r="C145" s="14"/>
      <c r="D145" s="14"/>
      <c r="E145" s="38"/>
      <c r="F145" s="38"/>
      <c r="G145" s="38"/>
      <c r="H145" s="38"/>
      <c r="I145" s="73"/>
      <c r="J145" s="18"/>
      <c r="K145" s="18"/>
      <c r="L145" s="48"/>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4"/>
      <c r="AU145" s="14"/>
      <c r="AV145" s="14"/>
    </row>
    <row r="146" spans="1:48" x14ac:dyDescent="0.35">
      <c r="A146" s="3" t="s">
        <v>133</v>
      </c>
      <c r="B146" s="56"/>
      <c r="C146" s="9" t="s">
        <v>4</v>
      </c>
      <c r="D146" s="9" t="s">
        <v>134</v>
      </c>
      <c r="E146" s="12"/>
      <c r="F146" s="12"/>
      <c r="G146" s="12"/>
      <c r="H146" s="22">
        <f>SUM(F146:G146)</f>
        <v>0</v>
      </c>
      <c r="I146" s="71"/>
      <c r="J146" s="18">
        <f>J144+E146-H146</f>
        <v>0</v>
      </c>
      <c r="K146" s="18"/>
      <c r="L146" s="48">
        <v>1</v>
      </c>
      <c r="M146" s="15"/>
      <c r="N146" s="15" t="s">
        <v>97</v>
      </c>
    </row>
    <row r="147" spans="1:48" x14ac:dyDescent="0.35">
      <c r="A147" s="5"/>
      <c r="B147" s="56"/>
      <c r="C147" s="9" t="s">
        <v>9</v>
      </c>
      <c r="D147" s="9" t="s">
        <v>135</v>
      </c>
      <c r="E147" s="12"/>
      <c r="F147" s="12"/>
      <c r="G147" s="12"/>
      <c r="H147" s="22">
        <f t="shared" ref="H147:H157" si="25">SUM(F147:G147)</f>
        <v>0</v>
      </c>
      <c r="I147" s="71"/>
      <c r="J147" s="18">
        <f t="shared" ref="J147:J157" si="26">J146+E147-H147</f>
        <v>0</v>
      </c>
      <c r="K147" s="18"/>
      <c r="L147" s="48">
        <v>1</v>
      </c>
      <c r="M147" s="15"/>
      <c r="N147" s="15" t="s">
        <v>95</v>
      </c>
    </row>
    <row r="148" spans="1:48" x14ac:dyDescent="0.35">
      <c r="B148" s="56"/>
      <c r="C148" s="9" t="s">
        <v>11</v>
      </c>
      <c r="D148" s="9" t="s">
        <v>136</v>
      </c>
      <c r="E148" s="12"/>
      <c r="F148" s="12"/>
      <c r="G148" s="12"/>
      <c r="H148" s="22">
        <f t="shared" si="25"/>
        <v>0</v>
      </c>
      <c r="I148" s="71"/>
      <c r="J148" s="18">
        <f t="shared" si="26"/>
        <v>0</v>
      </c>
      <c r="K148" s="18"/>
      <c r="L148" s="48">
        <v>1</v>
      </c>
      <c r="M148" s="3" t="s">
        <v>27</v>
      </c>
      <c r="N148" s="3" t="s">
        <v>28</v>
      </c>
    </row>
    <row r="149" spans="1:48" x14ac:dyDescent="0.35">
      <c r="B149" s="56"/>
      <c r="C149" s="9" t="s">
        <v>13</v>
      </c>
      <c r="D149" s="9" t="s">
        <v>137</v>
      </c>
      <c r="E149" s="12"/>
      <c r="F149" s="58"/>
      <c r="G149" s="12"/>
      <c r="H149" s="22">
        <f t="shared" si="25"/>
        <v>0</v>
      </c>
      <c r="I149" s="71"/>
      <c r="J149" s="18">
        <f t="shared" si="26"/>
        <v>0</v>
      </c>
      <c r="K149" s="18"/>
      <c r="L149" s="48">
        <v>1</v>
      </c>
      <c r="M149" s="3" t="s">
        <v>25</v>
      </c>
      <c r="N149" s="3" t="s">
        <v>32</v>
      </c>
      <c r="P149" s="58"/>
    </row>
    <row r="150" spans="1:48" x14ac:dyDescent="0.35">
      <c r="B150" s="56"/>
      <c r="C150" s="9" t="s">
        <v>43</v>
      </c>
      <c r="D150" s="9" t="s">
        <v>138</v>
      </c>
      <c r="E150" s="12"/>
      <c r="F150" s="58"/>
      <c r="G150" s="12"/>
      <c r="H150" s="22">
        <f t="shared" si="25"/>
        <v>0</v>
      </c>
      <c r="I150" s="71"/>
      <c r="J150" s="18">
        <f t="shared" si="26"/>
        <v>0</v>
      </c>
      <c r="K150" s="18"/>
      <c r="L150" s="48">
        <v>1</v>
      </c>
      <c r="M150" s="3" t="s">
        <v>25</v>
      </c>
      <c r="N150" s="3" t="s">
        <v>32</v>
      </c>
      <c r="P150" s="58"/>
    </row>
    <row r="151" spans="1:48" x14ac:dyDescent="0.35">
      <c r="B151" s="56"/>
      <c r="C151" s="9" t="s">
        <v>131</v>
      </c>
      <c r="D151" s="9" t="s">
        <v>345</v>
      </c>
      <c r="E151" s="12"/>
      <c r="F151" s="12"/>
      <c r="G151" s="12"/>
      <c r="H151" s="22">
        <f t="shared" si="25"/>
        <v>0</v>
      </c>
      <c r="I151" s="71"/>
      <c r="J151" s="18">
        <f t="shared" si="26"/>
        <v>0</v>
      </c>
      <c r="K151" s="18"/>
      <c r="L151" s="48">
        <v>1</v>
      </c>
      <c r="M151" s="3" t="s">
        <v>25</v>
      </c>
      <c r="N151" s="3" t="s">
        <v>99</v>
      </c>
    </row>
    <row r="152" spans="1:48" x14ac:dyDescent="0.35">
      <c r="B152" s="56"/>
      <c r="C152" s="9" t="s">
        <v>41</v>
      </c>
      <c r="D152" s="9" t="s">
        <v>146</v>
      </c>
      <c r="E152" s="12"/>
      <c r="F152" s="58"/>
      <c r="G152" s="12"/>
      <c r="H152" s="22">
        <f t="shared" si="25"/>
        <v>0</v>
      </c>
      <c r="I152" s="71"/>
      <c r="J152" s="18">
        <f t="shared" si="26"/>
        <v>0</v>
      </c>
      <c r="K152" s="18"/>
      <c r="L152" s="48">
        <v>1</v>
      </c>
      <c r="M152" s="3" t="s">
        <v>27</v>
      </c>
      <c r="N152" s="9" t="s">
        <v>199</v>
      </c>
      <c r="AG152" s="16"/>
      <c r="AH152" s="16"/>
      <c r="AI152" s="16"/>
    </row>
    <row r="153" spans="1:48" x14ac:dyDescent="0.35">
      <c r="B153" s="56"/>
      <c r="C153" s="14" t="s">
        <v>346</v>
      </c>
      <c r="D153" s="14" t="s">
        <v>347</v>
      </c>
      <c r="E153" s="59"/>
      <c r="F153" s="12"/>
      <c r="G153" s="12"/>
      <c r="H153" s="22">
        <f t="shared" si="25"/>
        <v>0</v>
      </c>
      <c r="I153" s="71"/>
      <c r="J153" s="18">
        <f t="shared" si="26"/>
        <v>0</v>
      </c>
      <c r="K153" s="18"/>
      <c r="L153" s="48">
        <v>1</v>
      </c>
      <c r="M153" s="3" t="s">
        <v>30</v>
      </c>
      <c r="N153" s="3" t="s">
        <v>239</v>
      </c>
    </row>
    <row r="154" spans="1:48" s="9" customFormat="1" x14ac:dyDescent="0.35">
      <c r="B154" s="57"/>
      <c r="C154" s="14" t="s">
        <v>292</v>
      </c>
      <c r="D154" s="14" t="s">
        <v>238</v>
      </c>
      <c r="E154" s="38"/>
      <c r="F154" s="38"/>
      <c r="G154" s="38"/>
      <c r="H154" s="22">
        <f>SUM(F154:G154)</f>
        <v>0</v>
      </c>
      <c r="I154" s="73"/>
      <c r="J154" s="18">
        <f t="shared" si="26"/>
        <v>0</v>
      </c>
      <c r="K154" s="18"/>
      <c r="L154" s="48">
        <v>1</v>
      </c>
      <c r="M154" s="9" t="s">
        <v>27</v>
      </c>
      <c r="N154" s="9" t="s">
        <v>249</v>
      </c>
      <c r="P154" s="16"/>
      <c r="Q154" s="16"/>
      <c r="R154" s="16"/>
      <c r="S154" s="16"/>
      <c r="T154" s="16"/>
      <c r="U154" s="16"/>
      <c r="V154" s="16"/>
      <c r="W154" s="16"/>
      <c r="X154" s="16"/>
      <c r="Y154" s="16"/>
      <c r="Z154" s="16"/>
      <c r="AA154" s="16"/>
      <c r="AB154" s="16"/>
      <c r="AC154" s="16"/>
      <c r="AD154" s="16"/>
      <c r="AE154" s="16"/>
      <c r="AF154" s="16"/>
      <c r="AG154" s="82"/>
      <c r="AH154" s="82"/>
      <c r="AI154" s="82"/>
      <c r="AJ154" s="82"/>
      <c r="AK154" s="82"/>
      <c r="AL154" s="82"/>
      <c r="AM154" s="82"/>
      <c r="AN154" s="82"/>
      <c r="AO154" s="82"/>
      <c r="AP154" s="82"/>
      <c r="AQ154" s="82"/>
      <c r="AR154" s="82"/>
      <c r="AS154" s="82"/>
      <c r="AT154" s="14"/>
      <c r="AU154" s="14"/>
      <c r="AV154" s="14"/>
    </row>
    <row r="155" spans="1:48" x14ac:dyDescent="0.35">
      <c r="B155" s="56"/>
      <c r="C155" s="9" t="s">
        <v>337</v>
      </c>
      <c r="D155" s="9" t="s">
        <v>349</v>
      </c>
      <c r="E155" s="59"/>
      <c r="F155" s="12"/>
      <c r="G155" s="12"/>
      <c r="H155" s="22">
        <f t="shared" si="25"/>
        <v>0</v>
      </c>
      <c r="I155" s="71"/>
      <c r="J155" s="18">
        <f t="shared" si="26"/>
        <v>0</v>
      </c>
      <c r="K155" s="18"/>
      <c r="L155" s="48">
        <v>1</v>
      </c>
      <c r="M155" s="3" t="s">
        <v>25</v>
      </c>
      <c r="N155" s="3" t="s">
        <v>348</v>
      </c>
    </row>
    <row r="156" spans="1:48" x14ac:dyDescent="0.35">
      <c r="B156" s="56"/>
      <c r="C156" s="9" t="s">
        <v>9</v>
      </c>
      <c r="D156" s="9" t="s">
        <v>104</v>
      </c>
      <c r="E156" s="12"/>
      <c r="F156" s="59"/>
      <c r="G156" s="12"/>
      <c r="H156" s="22">
        <f t="shared" si="25"/>
        <v>0</v>
      </c>
      <c r="I156" s="71"/>
      <c r="J156" s="18">
        <f t="shared" si="26"/>
        <v>0</v>
      </c>
      <c r="K156" s="18"/>
      <c r="L156" s="48">
        <v>1</v>
      </c>
      <c r="M156" s="3" t="s">
        <v>102</v>
      </c>
      <c r="N156" s="9" t="s">
        <v>225</v>
      </c>
      <c r="AS156" s="12"/>
    </row>
    <row r="157" spans="1:48" x14ac:dyDescent="0.35">
      <c r="B157" s="56"/>
      <c r="C157" s="9" t="s">
        <v>9</v>
      </c>
      <c r="D157" s="9" t="s">
        <v>105</v>
      </c>
      <c r="E157" s="12"/>
      <c r="F157" s="59"/>
      <c r="G157" s="12"/>
      <c r="H157" s="22">
        <f t="shared" si="25"/>
        <v>0</v>
      </c>
      <c r="I157" s="71"/>
      <c r="J157" s="18">
        <f t="shared" si="26"/>
        <v>0</v>
      </c>
      <c r="K157" s="18"/>
      <c r="L157" s="48">
        <v>1</v>
      </c>
      <c r="M157" s="3" t="s">
        <v>102</v>
      </c>
      <c r="N157" s="9" t="s">
        <v>225</v>
      </c>
      <c r="AS157" s="12"/>
    </row>
    <row r="158" spans="1:48" ht="24" thickBot="1" x14ac:dyDescent="0.4">
      <c r="B158" s="56"/>
      <c r="C158" s="9"/>
      <c r="D158" s="9"/>
      <c r="E158" s="12"/>
      <c r="F158" s="59"/>
      <c r="G158" s="12"/>
      <c r="H158" s="12"/>
      <c r="I158" s="71"/>
      <c r="J158" s="18"/>
      <c r="K158" s="18"/>
    </row>
    <row r="159" spans="1:48" ht="24" thickBot="1" x14ac:dyDescent="0.4">
      <c r="B159" s="6" t="s">
        <v>20</v>
      </c>
      <c r="C159" s="7"/>
      <c r="D159" s="7"/>
      <c r="E159" s="13">
        <f>SUM(E146:E157)</f>
        <v>0</v>
      </c>
      <c r="F159" s="13">
        <f>SUM(F146:F157)</f>
        <v>0</v>
      </c>
      <c r="G159" s="13">
        <f>SUM(G146:G157)</f>
        <v>0</v>
      </c>
      <c r="H159" s="13">
        <f>SUM(H146:H157)</f>
        <v>0</v>
      </c>
      <c r="I159" s="72"/>
      <c r="J159" s="19">
        <f>J157</f>
        <v>0</v>
      </c>
      <c r="K159" s="13">
        <f>SUM(K146:K157)</f>
        <v>0</v>
      </c>
      <c r="O159" s="8" t="s">
        <v>52</v>
      </c>
      <c r="P159" s="29">
        <f t="shared" ref="P159:AH159" si="27">SUM(P146:P157)</f>
        <v>0</v>
      </c>
      <c r="Q159" s="29">
        <f t="shared" si="27"/>
        <v>0</v>
      </c>
      <c r="R159" s="29">
        <f t="shared" si="27"/>
        <v>0</v>
      </c>
      <c r="S159" s="29">
        <f t="shared" si="27"/>
        <v>0</v>
      </c>
      <c r="T159" s="29">
        <f t="shared" si="27"/>
        <v>0</v>
      </c>
      <c r="U159" s="29">
        <f t="shared" si="27"/>
        <v>0</v>
      </c>
      <c r="V159" s="29">
        <f t="shared" si="27"/>
        <v>0</v>
      </c>
      <c r="W159" s="29">
        <f t="shared" si="27"/>
        <v>0</v>
      </c>
      <c r="X159" s="29">
        <f t="shared" si="27"/>
        <v>0</v>
      </c>
      <c r="Y159" s="29">
        <f t="shared" si="27"/>
        <v>0</v>
      </c>
      <c r="Z159" s="29">
        <f t="shared" si="27"/>
        <v>0</v>
      </c>
      <c r="AA159" s="29">
        <f t="shared" si="27"/>
        <v>0</v>
      </c>
      <c r="AB159" s="29">
        <f t="shared" si="27"/>
        <v>0</v>
      </c>
      <c r="AC159" s="29">
        <f t="shared" si="27"/>
        <v>0</v>
      </c>
      <c r="AD159" s="29">
        <f t="shared" si="27"/>
        <v>0</v>
      </c>
      <c r="AE159" s="29">
        <f t="shared" si="27"/>
        <v>0</v>
      </c>
      <c r="AF159" s="29">
        <f t="shared" si="27"/>
        <v>0</v>
      </c>
      <c r="AG159" s="29">
        <f t="shared" si="27"/>
        <v>0</v>
      </c>
      <c r="AH159" s="29">
        <f t="shared" si="27"/>
        <v>0</v>
      </c>
      <c r="AI159" s="29"/>
      <c r="AJ159" s="29">
        <f t="shared" ref="AJ159:AS159" si="28">SUM(AJ146:AJ157)</f>
        <v>0</v>
      </c>
      <c r="AK159" s="29">
        <f t="shared" si="28"/>
        <v>0</v>
      </c>
      <c r="AL159" s="29">
        <f t="shared" si="28"/>
        <v>0</v>
      </c>
      <c r="AM159" s="29">
        <f t="shared" si="28"/>
        <v>0</v>
      </c>
      <c r="AN159" s="29">
        <f t="shared" si="28"/>
        <v>0</v>
      </c>
      <c r="AO159" s="29">
        <f t="shared" si="28"/>
        <v>0</v>
      </c>
      <c r="AP159" s="29">
        <f t="shared" si="28"/>
        <v>0</v>
      </c>
      <c r="AQ159" s="29">
        <f t="shared" si="28"/>
        <v>0</v>
      </c>
      <c r="AR159" s="29">
        <f t="shared" si="28"/>
        <v>0</v>
      </c>
      <c r="AS159" s="29">
        <f t="shared" si="28"/>
        <v>0</v>
      </c>
      <c r="AT159" s="23">
        <f>SUM(P159:AM159)</f>
        <v>0</v>
      </c>
      <c r="AU159" s="31" t="s">
        <v>61</v>
      </c>
      <c r="AV159" s="32"/>
    </row>
    <row r="160" spans="1:48" x14ac:dyDescent="0.35">
      <c r="P160" s="196" t="s">
        <v>50</v>
      </c>
      <c r="Q160" s="196"/>
      <c r="R160" s="196"/>
      <c r="S160" s="196"/>
      <c r="T160" s="196"/>
      <c r="U160" s="196"/>
      <c r="V160" s="196"/>
      <c r="W160" s="149"/>
      <c r="X160" s="149"/>
      <c r="Y160" s="149"/>
      <c r="Z160" s="197" t="s">
        <v>30</v>
      </c>
      <c r="AA160" s="197"/>
      <c r="AB160" s="197"/>
      <c r="AC160" s="197"/>
      <c r="AD160" s="197"/>
      <c r="AE160" s="197"/>
      <c r="AF160" s="186" t="s">
        <v>27</v>
      </c>
      <c r="AG160" s="186"/>
      <c r="AH160" s="186"/>
      <c r="AI160" s="186"/>
      <c r="AJ160" s="186"/>
      <c r="AK160" s="186"/>
      <c r="AL160" s="186"/>
      <c r="AM160" s="148"/>
      <c r="AN160" s="154" t="s">
        <v>243</v>
      </c>
      <c r="AO160" s="46"/>
      <c r="AP160" s="46"/>
      <c r="AQ160" s="46"/>
      <c r="AR160" s="46"/>
      <c r="AS160" s="46"/>
    </row>
    <row r="161" spans="1:48" ht="69.75" x14ac:dyDescent="0.35">
      <c r="A161" s="51" t="s">
        <v>101</v>
      </c>
      <c r="B161" s="52" t="s">
        <v>0</v>
      </c>
      <c r="C161" s="51" t="s">
        <v>2</v>
      </c>
      <c r="D161" s="51" t="s">
        <v>3</v>
      </c>
      <c r="E161" s="53" t="s">
        <v>1</v>
      </c>
      <c r="F161" s="53" t="s">
        <v>6</v>
      </c>
      <c r="G161" s="53" t="s">
        <v>7</v>
      </c>
      <c r="H161" s="54" t="s">
        <v>8</v>
      </c>
      <c r="I161" s="70" t="s">
        <v>197</v>
      </c>
      <c r="J161" s="55" t="s">
        <v>109</v>
      </c>
      <c r="K161" s="64" t="s">
        <v>160</v>
      </c>
      <c r="L161" s="67" t="s">
        <v>161</v>
      </c>
      <c r="M161" s="65" t="s">
        <v>23</v>
      </c>
      <c r="N161" s="66" t="s">
        <v>24</v>
      </c>
      <c r="P161" s="20" t="s">
        <v>208</v>
      </c>
      <c r="Q161" s="20" t="s">
        <v>55</v>
      </c>
      <c r="R161" s="20" t="s">
        <v>34</v>
      </c>
      <c r="S161" s="20" t="s">
        <v>53</v>
      </c>
      <c r="T161" s="20" t="s">
        <v>88</v>
      </c>
      <c r="U161" s="20" t="s">
        <v>200</v>
      </c>
      <c r="V161" s="20" t="s">
        <v>26</v>
      </c>
      <c r="W161" s="20" t="s">
        <v>83</v>
      </c>
      <c r="X161" s="20" t="s">
        <v>110</v>
      </c>
      <c r="Y161" s="20" t="s">
        <v>86</v>
      </c>
      <c r="Z161" s="20" t="s">
        <v>56</v>
      </c>
      <c r="AA161" s="20" t="s">
        <v>230</v>
      </c>
      <c r="AB161" s="20" t="s">
        <v>57</v>
      </c>
      <c r="AC161" s="20" t="s">
        <v>227</v>
      </c>
      <c r="AD161" s="20" t="s">
        <v>58</v>
      </c>
      <c r="AE161" s="20" t="s">
        <v>31</v>
      </c>
      <c r="AF161" s="20" t="s">
        <v>265</v>
      </c>
      <c r="AG161" s="20" t="s">
        <v>29</v>
      </c>
      <c r="AH161" s="20" t="s">
        <v>33</v>
      </c>
      <c r="AI161" s="20" t="s">
        <v>252</v>
      </c>
      <c r="AJ161" s="20" t="s">
        <v>244</v>
      </c>
      <c r="AK161" s="20" t="s">
        <v>59</v>
      </c>
      <c r="AL161" s="20" t="s">
        <v>60</v>
      </c>
      <c r="AM161" s="20" t="s">
        <v>209</v>
      </c>
      <c r="AN161" s="20" t="s">
        <v>243</v>
      </c>
      <c r="AO161" s="20" t="s">
        <v>93</v>
      </c>
      <c r="AP161" s="20" t="s">
        <v>210</v>
      </c>
      <c r="AQ161" s="20" t="s">
        <v>106</v>
      </c>
      <c r="AR161" s="20" t="s">
        <v>214</v>
      </c>
      <c r="AS161" s="20" t="s">
        <v>211</v>
      </c>
    </row>
    <row r="162" spans="1:48" s="9" customFormat="1" x14ac:dyDescent="0.35">
      <c r="B162" s="37"/>
      <c r="C162" s="14"/>
      <c r="D162" s="14"/>
      <c r="E162" s="38"/>
      <c r="F162" s="38"/>
      <c r="G162" s="38"/>
      <c r="H162" s="38"/>
      <c r="I162" s="73"/>
      <c r="J162" s="18"/>
      <c r="K162" s="18"/>
      <c r="L162" s="48"/>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4"/>
      <c r="AU162" s="14"/>
      <c r="AV162" s="14"/>
    </row>
    <row r="163" spans="1:48" x14ac:dyDescent="0.35">
      <c r="A163" s="3" t="s">
        <v>139</v>
      </c>
      <c r="B163" s="56"/>
      <c r="C163" s="9" t="s">
        <v>4</v>
      </c>
      <c r="D163" s="9" t="s">
        <v>140</v>
      </c>
      <c r="E163" s="12"/>
      <c r="F163" s="12"/>
      <c r="G163" s="12"/>
      <c r="H163" s="22">
        <f>SUM(F163:G163)</f>
        <v>0</v>
      </c>
      <c r="I163" s="71"/>
      <c r="J163" s="18">
        <f>J159+E163-H163</f>
        <v>0</v>
      </c>
      <c r="K163" s="18"/>
      <c r="L163" s="48">
        <v>1</v>
      </c>
      <c r="M163" s="15"/>
      <c r="N163" s="15" t="s">
        <v>97</v>
      </c>
    </row>
    <row r="164" spans="1:48" x14ac:dyDescent="0.35">
      <c r="A164" s="5"/>
      <c r="B164" s="185"/>
      <c r="C164" s="9" t="s">
        <v>9</v>
      </c>
      <c r="D164" s="9" t="s">
        <v>141</v>
      </c>
      <c r="E164" s="12"/>
      <c r="F164" s="12"/>
      <c r="G164" s="12"/>
      <c r="H164" s="22">
        <f t="shared" ref="H164:H174" si="29">SUM(F164:G164)</f>
        <v>0</v>
      </c>
      <c r="I164" s="71"/>
      <c r="J164" s="18">
        <f>J163+E164-H164</f>
        <v>0</v>
      </c>
      <c r="K164" s="18"/>
      <c r="L164" s="48">
        <v>1</v>
      </c>
      <c r="M164" s="15"/>
      <c r="N164" s="15" t="s">
        <v>95</v>
      </c>
    </row>
    <row r="165" spans="1:48" x14ac:dyDescent="0.35">
      <c r="B165" s="56"/>
      <c r="C165" s="9" t="s">
        <v>11</v>
      </c>
      <c r="D165" s="9" t="s">
        <v>142</v>
      </c>
      <c r="E165" s="12"/>
      <c r="F165" s="12"/>
      <c r="G165" s="12"/>
      <c r="H165" s="22">
        <f t="shared" si="29"/>
        <v>0</v>
      </c>
      <c r="I165" s="71"/>
      <c r="J165" s="18">
        <f t="shared" ref="J165:J174" si="30">J164+E165-H165</f>
        <v>0</v>
      </c>
      <c r="K165" s="18"/>
      <c r="L165" s="48">
        <v>1</v>
      </c>
      <c r="M165" s="3" t="s">
        <v>27</v>
      </c>
      <c r="N165" s="3" t="s">
        <v>28</v>
      </c>
    </row>
    <row r="166" spans="1:48" x14ac:dyDescent="0.35">
      <c r="B166" s="56"/>
      <c r="C166" s="184" t="s">
        <v>13</v>
      </c>
      <c r="D166" s="184" t="s">
        <v>143</v>
      </c>
      <c r="E166" s="12"/>
      <c r="F166" s="58"/>
      <c r="G166" s="12"/>
      <c r="H166" s="22">
        <f t="shared" si="29"/>
        <v>0</v>
      </c>
      <c r="I166" s="71"/>
      <c r="J166" s="18">
        <f t="shared" si="30"/>
        <v>0</v>
      </c>
      <c r="K166" s="18"/>
      <c r="L166" s="48">
        <v>1</v>
      </c>
      <c r="M166" s="3" t="s">
        <v>25</v>
      </c>
      <c r="N166" s="3" t="s">
        <v>32</v>
      </c>
    </row>
    <row r="167" spans="1:48" x14ac:dyDescent="0.35">
      <c r="B167" s="56"/>
      <c r="C167" s="184" t="s">
        <v>43</v>
      </c>
      <c r="D167" s="184" t="s">
        <v>144</v>
      </c>
      <c r="E167" s="12"/>
      <c r="F167" s="58"/>
      <c r="H167" s="22">
        <f t="shared" si="29"/>
        <v>0</v>
      </c>
      <c r="I167" s="71"/>
      <c r="J167" s="18">
        <f t="shared" si="30"/>
        <v>0</v>
      </c>
      <c r="K167" s="18"/>
      <c r="L167" s="48">
        <v>1</v>
      </c>
      <c r="M167" s="3" t="s">
        <v>25</v>
      </c>
      <c r="N167" s="3" t="s">
        <v>32</v>
      </c>
    </row>
    <row r="168" spans="1:48" x14ac:dyDescent="0.35">
      <c r="B168" s="56"/>
      <c r="C168" s="9" t="s">
        <v>131</v>
      </c>
      <c r="D168" s="9" t="s">
        <v>350</v>
      </c>
      <c r="E168" s="12"/>
      <c r="F168" s="58"/>
      <c r="G168" s="12"/>
      <c r="H168" s="22">
        <f t="shared" si="29"/>
        <v>0</v>
      </c>
      <c r="I168" s="71"/>
      <c r="J168" s="18">
        <f t="shared" si="30"/>
        <v>0</v>
      </c>
      <c r="K168" s="18"/>
      <c r="L168" s="48">
        <v>1</v>
      </c>
      <c r="M168" s="3" t="s">
        <v>25</v>
      </c>
      <c r="N168" s="3" t="s">
        <v>350</v>
      </c>
    </row>
    <row r="169" spans="1:48" x14ac:dyDescent="0.35">
      <c r="B169" s="56"/>
      <c r="C169" s="184" t="s">
        <v>351</v>
      </c>
      <c r="D169" s="184" t="s">
        <v>352</v>
      </c>
      <c r="E169" s="12"/>
      <c r="F169" s="58"/>
      <c r="G169" s="12"/>
      <c r="H169" s="22">
        <f t="shared" si="29"/>
        <v>0</v>
      </c>
      <c r="I169" s="71"/>
      <c r="J169" s="18">
        <f t="shared" si="30"/>
        <v>0</v>
      </c>
      <c r="K169" s="18"/>
      <c r="L169" s="48">
        <v>1</v>
      </c>
      <c r="M169" s="3" t="s">
        <v>256</v>
      </c>
      <c r="N169" s="3" t="s">
        <v>83</v>
      </c>
    </row>
    <row r="170" spans="1:48" x14ac:dyDescent="0.35">
      <c r="B170" s="56"/>
      <c r="C170" s="184" t="s">
        <v>9</v>
      </c>
      <c r="D170" s="184" t="s">
        <v>355</v>
      </c>
      <c r="E170" s="12"/>
      <c r="F170" s="58"/>
      <c r="G170" s="12"/>
      <c r="H170" s="22"/>
      <c r="I170" s="71"/>
      <c r="J170" s="18">
        <f t="shared" si="30"/>
        <v>0</v>
      </c>
      <c r="K170" s="18"/>
      <c r="L170" s="48">
        <v>1</v>
      </c>
      <c r="M170" s="3" t="s">
        <v>354</v>
      </c>
    </row>
    <row r="171" spans="1:48" x14ac:dyDescent="0.35">
      <c r="B171" s="56"/>
      <c r="C171" s="184" t="s">
        <v>9</v>
      </c>
      <c r="D171" s="184" t="s">
        <v>353</v>
      </c>
      <c r="E171" s="12"/>
      <c r="F171" s="58"/>
      <c r="G171" s="12"/>
      <c r="H171" s="22">
        <f t="shared" si="29"/>
        <v>0</v>
      </c>
      <c r="I171" s="71"/>
      <c r="J171" s="18">
        <f t="shared" si="30"/>
        <v>0</v>
      </c>
      <c r="K171" s="18"/>
      <c r="L171" s="48">
        <v>1</v>
      </c>
      <c r="M171" s="3" t="s">
        <v>354</v>
      </c>
      <c r="N171" s="9"/>
    </row>
    <row r="172" spans="1:48" x14ac:dyDescent="0.35">
      <c r="B172" s="56"/>
      <c r="C172" s="9" t="s">
        <v>41</v>
      </c>
      <c r="D172" s="9" t="s">
        <v>145</v>
      </c>
      <c r="E172" s="12"/>
      <c r="F172" s="58"/>
      <c r="G172" s="12"/>
      <c r="H172" s="22">
        <f t="shared" si="29"/>
        <v>0</v>
      </c>
      <c r="I172" s="71"/>
      <c r="J172" s="18">
        <f t="shared" si="30"/>
        <v>0</v>
      </c>
      <c r="K172" s="18"/>
      <c r="L172" s="48">
        <v>1</v>
      </c>
      <c r="M172" s="3" t="s">
        <v>27</v>
      </c>
      <c r="N172" s="9" t="s">
        <v>199</v>
      </c>
      <c r="AG172" s="16"/>
      <c r="AH172" s="16"/>
    </row>
    <row r="173" spans="1:48" x14ac:dyDescent="0.35">
      <c r="B173" s="56"/>
      <c r="C173" s="9" t="s">
        <v>9</v>
      </c>
      <c r="D173" s="9" t="s">
        <v>104</v>
      </c>
      <c r="E173" s="12"/>
      <c r="F173" s="58"/>
      <c r="G173" s="12"/>
      <c r="H173" s="22">
        <f t="shared" si="29"/>
        <v>0</v>
      </c>
      <c r="I173" s="71"/>
      <c r="J173" s="18">
        <f t="shared" si="30"/>
        <v>0</v>
      </c>
      <c r="K173" s="18"/>
      <c r="L173" s="48">
        <v>1</v>
      </c>
      <c r="M173" s="3" t="s">
        <v>102</v>
      </c>
      <c r="N173" s="9" t="s">
        <v>225</v>
      </c>
      <c r="AS173" s="12"/>
    </row>
    <row r="174" spans="1:48" x14ac:dyDescent="0.35">
      <c r="B174" s="56"/>
      <c r="C174" s="9" t="s">
        <v>9</v>
      </c>
      <c r="D174" s="9" t="s">
        <v>105</v>
      </c>
      <c r="E174" s="12"/>
      <c r="F174" s="58"/>
      <c r="G174" s="12"/>
      <c r="H174" s="22">
        <f t="shared" si="29"/>
        <v>0</v>
      </c>
      <c r="I174" s="71"/>
      <c r="J174" s="18">
        <f t="shared" si="30"/>
        <v>0</v>
      </c>
      <c r="K174" s="18"/>
      <c r="L174" s="48">
        <v>1</v>
      </c>
      <c r="M174" s="3" t="s">
        <v>102</v>
      </c>
      <c r="N174" s="9" t="s">
        <v>225</v>
      </c>
      <c r="AS174" s="12"/>
    </row>
    <row r="175" spans="1:48" ht="24" thickBot="1" x14ac:dyDescent="0.4">
      <c r="B175" s="56"/>
      <c r="C175" s="9"/>
      <c r="D175" s="9"/>
      <c r="E175" s="12"/>
      <c r="F175" s="59"/>
      <c r="G175" s="12"/>
      <c r="H175" s="12"/>
      <c r="I175" s="71"/>
      <c r="J175" s="18"/>
      <c r="K175" s="18"/>
    </row>
    <row r="176" spans="1:48" ht="24" thickBot="1" x14ac:dyDescent="0.4">
      <c r="B176" s="6" t="s">
        <v>20</v>
      </c>
      <c r="C176" s="7"/>
      <c r="D176" s="7"/>
      <c r="E176" s="13">
        <f>SUM(E163:E174)</f>
        <v>0</v>
      </c>
      <c r="F176" s="13">
        <f>SUM(F163:F174)</f>
        <v>0</v>
      </c>
      <c r="G176" s="13">
        <f>SUM(G163:G174)</f>
        <v>0</v>
      </c>
      <c r="H176" s="13">
        <f>SUM(H163:H174)</f>
        <v>0</v>
      </c>
      <c r="I176" s="72"/>
      <c r="J176" s="19">
        <f>J174</f>
        <v>0</v>
      </c>
      <c r="K176" s="13">
        <f>SUM(K163:K174)</f>
        <v>0</v>
      </c>
      <c r="O176" s="8" t="s">
        <v>52</v>
      </c>
      <c r="P176" s="29">
        <f t="shared" ref="P176:AH176" si="31">SUM(P163:P174)</f>
        <v>0</v>
      </c>
      <c r="Q176" s="29">
        <f t="shared" si="31"/>
        <v>0</v>
      </c>
      <c r="R176" s="29">
        <f t="shared" si="31"/>
        <v>0</v>
      </c>
      <c r="S176" s="29">
        <f t="shared" si="31"/>
        <v>0</v>
      </c>
      <c r="T176" s="29">
        <f t="shared" si="31"/>
        <v>0</v>
      </c>
      <c r="U176" s="29">
        <f t="shared" si="31"/>
        <v>0</v>
      </c>
      <c r="V176" s="29">
        <f t="shared" si="31"/>
        <v>0</v>
      </c>
      <c r="W176" s="29">
        <f t="shared" si="31"/>
        <v>0</v>
      </c>
      <c r="X176" s="29">
        <f t="shared" si="31"/>
        <v>0</v>
      </c>
      <c r="Y176" s="29">
        <f t="shared" si="31"/>
        <v>0</v>
      </c>
      <c r="Z176" s="29">
        <f t="shared" si="31"/>
        <v>0</v>
      </c>
      <c r="AA176" s="29">
        <f t="shared" si="31"/>
        <v>0</v>
      </c>
      <c r="AB176" s="29">
        <f t="shared" si="31"/>
        <v>0</v>
      </c>
      <c r="AC176" s="29">
        <f t="shared" si="31"/>
        <v>0</v>
      </c>
      <c r="AD176" s="29">
        <f t="shared" si="31"/>
        <v>0</v>
      </c>
      <c r="AE176" s="29">
        <f t="shared" si="31"/>
        <v>0</v>
      </c>
      <c r="AF176" s="29">
        <f t="shared" si="31"/>
        <v>0</v>
      </c>
      <c r="AG176" s="29">
        <f t="shared" si="31"/>
        <v>0</v>
      </c>
      <c r="AH176" s="29">
        <f t="shared" si="31"/>
        <v>0</v>
      </c>
      <c r="AI176" s="29"/>
      <c r="AJ176" s="29">
        <f t="shared" ref="AJ176:AQ176" si="32">SUM(AJ163:AJ174)</f>
        <v>0</v>
      </c>
      <c r="AK176" s="29">
        <f t="shared" si="32"/>
        <v>0</v>
      </c>
      <c r="AL176" s="29">
        <f t="shared" si="32"/>
        <v>0</v>
      </c>
      <c r="AM176" s="29">
        <f t="shared" si="32"/>
        <v>0</v>
      </c>
      <c r="AN176" s="29">
        <f t="shared" si="32"/>
        <v>0</v>
      </c>
      <c r="AO176" s="29">
        <f t="shared" si="32"/>
        <v>0</v>
      </c>
      <c r="AP176" s="29">
        <f t="shared" si="32"/>
        <v>0</v>
      </c>
      <c r="AQ176" s="29">
        <f t="shared" si="32"/>
        <v>0</v>
      </c>
      <c r="AR176" s="29"/>
      <c r="AS176" s="29">
        <f>SUM(AS163:AS174)</f>
        <v>0</v>
      </c>
      <c r="AT176" s="23">
        <f>SUM(P176:AM176)</f>
        <v>0</v>
      </c>
      <c r="AU176" s="31" t="s">
        <v>61</v>
      </c>
      <c r="AV176" s="32"/>
    </row>
    <row r="177" spans="1:48" s="9" customFormat="1" ht="24" thickBot="1" x14ac:dyDescent="0.4">
      <c r="B177" s="37"/>
      <c r="C177" s="14"/>
      <c r="D177" s="14"/>
      <c r="E177" s="38"/>
      <c r="F177" s="38"/>
      <c r="G177" s="38"/>
      <c r="H177" s="38"/>
      <c r="I177" s="73"/>
      <c r="J177" s="18"/>
      <c r="K177" s="18"/>
      <c r="L177" s="48"/>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4"/>
      <c r="AU177" s="14"/>
      <c r="AV177" s="14"/>
    </row>
    <row r="178" spans="1:48" s="9" customFormat="1" hidden="1" x14ac:dyDescent="0.35">
      <c r="A178" s="9" t="s">
        <v>148</v>
      </c>
      <c r="B178" s="57"/>
      <c r="C178" s="14" t="s">
        <v>9</v>
      </c>
      <c r="D178" s="14" t="s">
        <v>158</v>
      </c>
      <c r="E178" s="38"/>
      <c r="F178" s="38"/>
      <c r="G178" s="38"/>
      <c r="H178" s="22">
        <f t="shared" ref="H178:H189" si="33">SUM(F178:G178)</f>
        <v>0</v>
      </c>
      <c r="I178" s="71"/>
      <c r="J178" s="18">
        <f>J176+E178-H178</f>
        <v>0</v>
      </c>
      <c r="K178" s="18"/>
      <c r="L178" s="48"/>
      <c r="M178" s="9" t="s">
        <v>106</v>
      </c>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4"/>
      <c r="AU178" s="14"/>
      <c r="AV178" s="14"/>
    </row>
    <row r="179" spans="1:48" hidden="1" x14ac:dyDescent="0.35">
      <c r="A179" s="9"/>
      <c r="B179" s="57"/>
      <c r="C179" s="9" t="s">
        <v>4</v>
      </c>
      <c r="D179" s="9" t="s">
        <v>149</v>
      </c>
      <c r="E179" s="12"/>
      <c r="F179" s="12"/>
      <c r="G179" s="12"/>
      <c r="H179" s="22">
        <f t="shared" si="33"/>
        <v>0</v>
      </c>
      <c r="I179" s="71"/>
      <c r="J179" s="18">
        <f>J178+E179-H179</f>
        <v>0</v>
      </c>
      <c r="K179" s="18"/>
      <c r="L179" s="48"/>
      <c r="M179" s="15"/>
      <c r="N179" s="15" t="s">
        <v>97</v>
      </c>
    </row>
    <row r="180" spans="1:48" hidden="1" x14ac:dyDescent="0.35">
      <c r="A180" s="5"/>
      <c r="B180" s="57"/>
      <c r="C180" s="9" t="s">
        <v>9</v>
      </c>
      <c r="D180" s="9" t="s">
        <v>150</v>
      </c>
      <c r="E180" s="12"/>
      <c r="F180" s="12"/>
      <c r="G180" s="12"/>
      <c r="H180" s="22">
        <f t="shared" si="33"/>
        <v>0</v>
      </c>
      <c r="I180" s="71"/>
      <c r="J180" s="18">
        <f t="shared" ref="J180:J189" si="34">J179+E180-H180</f>
        <v>0</v>
      </c>
      <c r="K180" s="18"/>
      <c r="L180" s="48"/>
      <c r="M180" s="15"/>
      <c r="N180" s="15" t="s">
        <v>95</v>
      </c>
    </row>
    <row r="181" spans="1:48" hidden="1" x14ac:dyDescent="0.35">
      <c r="B181" s="57"/>
      <c r="C181" s="9" t="s">
        <v>11</v>
      </c>
      <c r="D181" s="9" t="s">
        <v>151</v>
      </c>
      <c r="E181" s="12"/>
      <c r="F181" s="12"/>
      <c r="G181" s="12"/>
      <c r="H181" s="22">
        <f t="shared" si="33"/>
        <v>0</v>
      </c>
      <c r="I181" s="71"/>
      <c r="J181" s="18">
        <f t="shared" si="34"/>
        <v>0</v>
      </c>
      <c r="K181" s="18"/>
      <c r="L181" s="48"/>
      <c r="M181" s="3" t="s">
        <v>27</v>
      </c>
      <c r="N181" s="3" t="s">
        <v>28</v>
      </c>
    </row>
    <row r="182" spans="1:48" hidden="1" x14ac:dyDescent="0.35">
      <c r="B182" s="57"/>
      <c r="C182" s="9" t="s">
        <v>13</v>
      </c>
      <c r="D182" s="9" t="s">
        <v>152</v>
      </c>
      <c r="E182" s="12"/>
      <c r="F182" s="58"/>
      <c r="G182" s="12"/>
      <c r="H182" s="22">
        <f t="shared" si="33"/>
        <v>0</v>
      </c>
      <c r="I182" s="71"/>
      <c r="J182" s="18">
        <f t="shared" si="34"/>
        <v>0</v>
      </c>
      <c r="K182" s="18"/>
      <c r="L182" s="48"/>
      <c r="M182" s="3" t="s">
        <v>25</v>
      </c>
      <c r="N182" s="3" t="s">
        <v>32</v>
      </c>
    </row>
    <row r="183" spans="1:48" hidden="1" x14ac:dyDescent="0.35">
      <c r="B183" s="57"/>
      <c r="C183" s="9" t="s">
        <v>43</v>
      </c>
      <c r="D183" s="9" t="s">
        <v>153</v>
      </c>
      <c r="E183" s="12"/>
      <c r="F183" s="58"/>
      <c r="G183" s="12"/>
      <c r="H183" s="22">
        <f t="shared" si="33"/>
        <v>0</v>
      </c>
      <c r="I183" s="71"/>
      <c r="J183" s="18">
        <f t="shared" si="34"/>
        <v>0</v>
      </c>
      <c r="K183" s="18"/>
      <c r="L183" s="48"/>
      <c r="M183" s="3" t="s">
        <v>25</v>
      </c>
      <c r="N183" s="3" t="s">
        <v>32</v>
      </c>
    </row>
    <row r="184" spans="1:48" hidden="1" x14ac:dyDescent="0.35">
      <c r="B184" s="57"/>
      <c r="C184" s="9" t="s">
        <v>131</v>
      </c>
      <c r="D184" s="9" t="s">
        <v>157</v>
      </c>
      <c r="E184" s="12"/>
      <c r="F184" s="12"/>
      <c r="G184" s="12"/>
      <c r="H184" s="22">
        <f t="shared" si="33"/>
        <v>0</v>
      </c>
      <c r="I184" s="71"/>
      <c r="J184" s="18">
        <f t="shared" si="34"/>
        <v>0</v>
      </c>
      <c r="K184" s="18"/>
      <c r="L184" s="48"/>
      <c r="M184" s="3" t="s">
        <v>25</v>
      </c>
      <c r="N184" s="3" t="s">
        <v>99</v>
      </c>
    </row>
    <row r="185" spans="1:48" hidden="1" x14ac:dyDescent="0.35">
      <c r="B185" s="57"/>
      <c r="C185" s="9" t="s">
        <v>41</v>
      </c>
      <c r="D185" s="9" t="s">
        <v>156</v>
      </c>
      <c r="E185" s="12"/>
      <c r="F185" s="12"/>
      <c r="G185" s="12"/>
      <c r="H185" s="22">
        <f t="shared" si="33"/>
        <v>0</v>
      </c>
      <c r="I185" s="71"/>
      <c r="J185" s="18">
        <f t="shared" si="34"/>
        <v>0</v>
      </c>
      <c r="K185" s="18"/>
      <c r="L185" s="48"/>
      <c r="M185" s="3" t="s">
        <v>27</v>
      </c>
      <c r="N185" s="9" t="s">
        <v>199</v>
      </c>
    </row>
    <row r="186" spans="1:48" hidden="1" x14ac:dyDescent="0.35">
      <c r="B186" s="57"/>
      <c r="C186" s="9" t="s">
        <v>154</v>
      </c>
      <c r="D186" s="9" t="s">
        <v>155</v>
      </c>
      <c r="E186" s="59"/>
      <c r="F186" s="12"/>
      <c r="G186" s="12"/>
      <c r="H186" s="22">
        <f t="shared" si="33"/>
        <v>0</v>
      </c>
      <c r="I186" s="71"/>
      <c r="J186" s="18">
        <f t="shared" si="34"/>
        <v>0</v>
      </c>
      <c r="K186" s="18"/>
      <c r="L186" s="48"/>
      <c r="M186" s="3" t="s">
        <v>27</v>
      </c>
      <c r="N186" s="3" t="s">
        <v>59</v>
      </c>
    </row>
    <row r="187" spans="1:48" hidden="1" x14ac:dyDescent="0.35">
      <c r="B187" s="57"/>
      <c r="C187" s="9" t="s">
        <v>9</v>
      </c>
      <c r="D187" s="9" t="s">
        <v>104</v>
      </c>
      <c r="E187" s="12"/>
      <c r="F187" s="59"/>
      <c r="G187" s="12"/>
      <c r="H187" s="22">
        <f t="shared" si="33"/>
        <v>0</v>
      </c>
      <c r="I187" s="71"/>
      <c r="J187" s="18">
        <f t="shared" si="34"/>
        <v>0</v>
      </c>
      <c r="K187" s="18"/>
      <c r="L187" s="48"/>
      <c r="M187" s="3" t="s">
        <v>102</v>
      </c>
    </row>
    <row r="188" spans="1:48" hidden="1" x14ac:dyDescent="0.35">
      <c r="B188" s="57"/>
      <c r="C188" s="9" t="s">
        <v>9</v>
      </c>
      <c r="D188" s="9" t="s">
        <v>105</v>
      </c>
      <c r="E188" s="12"/>
      <c r="F188" s="59"/>
      <c r="G188" s="12"/>
      <c r="H188" s="22">
        <f t="shared" si="33"/>
        <v>0</v>
      </c>
      <c r="I188" s="71"/>
      <c r="J188" s="18">
        <f t="shared" si="34"/>
        <v>0</v>
      </c>
      <c r="K188" s="18"/>
      <c r="L188" s="48"/>
      <c r="M188" s="3" t="s">
        <v>102</v>
      </c>
    </row>
    <row r="189" spans="1:48" hidden="1" x14ac:dyDescent="0.35">
      <c r="B189" s="57"/>
      <c r="C189" s="9" t="s">
        <v>9</v>
      </c>
      <c r="D189" s="9" t="s">
        <v>159</v>
      </c>
      <c r="E189" s="12"/>
      <c r="F189" s="59"/>
      <c r="G189" s="12"/>
      <c r="H189" s="22">
        <f t="shared" si="33"/>
        <v>0</v>
      </c>
      <c r="I189" s="71"/>
      <c r="J189" s="18">
        <f t="shared" si="34"/>
        <v>0</v>
      </c>
      <c r="K189" s="18"/>
      <c r="L189" s="48"/>
      <c r="M189" s="3" t="s">
        <v>106</v>
      </c>
    </row>
    <row r="190" spans="1:48" ht="24" hidden="1" thickBot="1" x14ac:dyDescent="0.4">
      <c r="B190" s="56"/>
      <c r="C190" s="9"/>
      <c r="D190" s="9"/>
      <c r="E190" s="12"/>
      <c r="F190" s="59"/>
      <c r="G190" s="12"/>
      <c r="H190" s="12"/>
      <c r="I190" s="71"/>
      <c r="J190" s="18"/>
      <c r="K190" s="18"/>
    </row>
    <row r="191" spans="1:48" ht="24" hidden="1" thickBot="1" x14ac:dyDescent="0.4">
      <c r="B191" s="6" t="s">
        <v>20</v>
      </c>
      <c r="C191" s="7"/>
      <c r="D191" s="7"/>
      <c r="E191" s="13">
        <f>SUM(E178:E189)</f>
        <v>0</v>
      </c>
      <c r="F191" s="13">
        <f>SUM(F178:F189)</f>
        <v>0</v>
      </c>
      <c r="G191" s="13">
        <f>SUM(G178:G189)</f>
        <v>0</v>
      </c>
      <c r="H191" s="13">
        <f>SUM(H178:H189)</f>
        <v>0</v>
      </c>
      <c r="I191" s="72"/>
      <c r="J191" s="19">
        <f>J189</f>
        <v>0</v>
      </c>
      <c r="K191" s="13">
        <f>SUM(K178:K189)</f>
        <v>0</v>
      </c>
      <c r="O191" s="8" t="s">
        <v>52</v>
      </c>
      <c r="P191" s="29">
        <f t="shared" ref="P191:AS191" si="35">SUM(P178:P189)</f>
        <v>0</v>
      </c>
      <c r="Q191" s="29">
        <f t="shared" si="35"/>
        <v>0</v>
      </c>
      <c r="R191" s="29">
        <f t="shared" si="35"/>
        <v>0</v>
      </c>
      <c r="S191" s="29">
        <f t="shared" si="35"/>
        <v>0</v>
      </c>
      <c r="T191" s="29">
        <f t="shared" si="35"/>
        <v>0</v>
      </c>
      <c r="U191" s="29">
        <f t="shared" si="35"/>
        <v>0</v>
      </c>
      <c r="V191" s="29">
        <f t="shared" si="35"/>
        <v>0</v>
      </c>
      <c r="W191" s="29">
        <f t="shared" si="35"/>
        <v>0</v>
      </c>
      <c r="X191" s="29">
        <f t="shared" si="35"/>
        <v>0</v>
      </c>
      <c r="Y191" s="29">
        <f t="shared" si="35"/>
        <v>0</v>
      </c>
      <c r="Z191" s="29">
        <f t="shared" si="35"/>
        <v>0</v>
      </c>
      <c r="AA191" s="29">
        <f t="shared" si="35"/>
        <v>0</v>
      </c>
      <c r="AB191" s="29">
        <f t="shared" si="35"/>
        <v>0</v>
      </c>
      <c r="AC191" s="29">
        <f t="shared" si="35"/>
        <v>0</v>
      </c>
      <c r="AD191" s="29">
        <f t="shared" si="35"/>
        <v>0</v>
      </c>
      <c r="AE191" s="29">
        <f t="shared" si="35"/>
        <v>0</v>
      </c>
      <c r="AF191" s="29">
        <f t="shared" si="35"/>
        <v>0</v>
      </c>
      <c r="AG191" s="29">
        <f t="shared" si="35"/>
        <v>0</v>
      </c>
      <c r="AH191" s="29">
        <f t="shared" si="35"/>
        <v>0</v>
      </c>
      <c r="AI191" s="29"/>
      <c r="AJ191" s="29">
        <f t="shared" si="35"/>
        <v>0</v>
      </c>
      <c r="AK191" s="29">
        <f t="shared" si="35"/>
        <v>0</v>
      </c>
      <c r="AL191" s="29">
        <f t="shared" si="35"/>
        <v>0</v>
      </c>
      <c r="AM191" s="29">
        <f t="shared" si="35"/>
        <v>0</v>
      </c>
      <c r="AN191" s="29">
        <f t="shared" si="35"/>
        <v>0</v>
      </c>
      <c r="AO191" s="29">
        <f t="shared" si="35"/>
        <v>0</v>
      </c>
      <c r="AP191" s="29">
        <f t="shared" si="35"/>
        <v>0</v>
      </c>
      <c r="AQ191" s="29">
        <f t="shared" si="35"/>
        <v>0</v>
      </c>
      <c r="AR191" s="29"/>
      <c r="AS191" s="29">
        <f t="shared" si="35"/>
        <v>0</v>
      </c>
      <c r="AT191" s="23">
        <f>SUM(P191:AM191)</f>
        <v>0</v>
      </c>
      <c r="AU191" s="31" t="s">
        <v>61</v>
      </c>
      <c r="AV191" s="32"/>
    </row>
    <row r="192" spans="1:48" s="9" customFormat="1" ht="24" hidden="1" thickBot="1" x14ac:dyDescent="0.4">
      <c r="B192" s="37"/>
      <c r="C192" s="14"/>
      <c r="D192" s="14"/>
      <c r="E192" s="38"/>
      <c r="F192" s="38"/>
      <c r="G192" s="38"/>
      <c r="H192" s="38"/>
      <c r="I192" s="73"/>
      <c r="J192" s="18"/>
      <c r="K192" s="38"/>
      <c r="L192" s="48"/>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23"/>
      <c r="AU192" s="24"/>
      <c r="AV192" s="25"/>
    </row>
    <row r="193" spans="1:14" hidden="1" x14ac:dyDescent="0.35">
      <c r="A193" s="9" t="s">
        <v>163</v>
      </c>
      <c r="B193" s="57"/>
      <c r="C193" s="9" t="s">
        <v>4</v>
      </c>
      <c r="D193" s="9" t="s">
        <v>164</v>
      </c>
      <c r="E193" s="12"/>
      <c r="F193" s="12"/>
      <c r="G193" s="12"/>
      <c r="H193" s="22">
        <f t="shared" ref="H193:H208" si="36">SUM(F193:G193)</f>
        <v>0</v>
      </c>
      <c r="I193" s="71"/>
      <c r="J193" s="18">
        <f>J191+E193-H193</f>
        <v>0</v>
      </c>
      <c r="K193" s="18"/>
      <c r="L193" s="48"/>
      <c r="M193" s="15"/>
      <c r="N193" s="15" t="s">
        <v>97</v>
      </c>
    </row>
    <row r="194" spans="1:14" hidden="1" x14ac:dyDescent="0.35">
      <c r="A194" s="5"/>
      <c r="B194" s="57"/>
      <c r="C194" s="9" t="s">
        <v>9</v>
      </c>
      <c r="D194" s="9" t="s">
        <v>165</v>
      </c>
      <c r="E194" s="12"/>
      <c r="F194" s="12"/>
      <c r="G194" s="12"/>
      <c r="H194" s="22">
        <f t="shared" si="36"/>
        <v>0</v>
      </c>
      <c r="I194" s="71"/>
      <c r="J194" s="18">
        <f>J193+E194-H194</f>
        <v>0</v>
      </c>
      <c r="K194" s="18"/>
      <c r="L194" s="48"/>
      <c r="M194" s="15"/>
      <c r="N194" s="15" t="s">
        <v>95</v>
      </c>
    </row>
    <row r="195" spans="1:14" hidden="1" x14ac:dyDescent="0.35">
      <c r="B195" s="57"/>
      <c r="C195" s="9" t="s">
        <v>11</v>
      </c>
      <c r="D195" s="9" t="s">
        <v>166</v>
      </c>
      <c r="E195" s="12"/>
      <c r="F195" s="12"/>
      <c r="G195" s="12"/>
      <c r="H195" s="22">
        <f t="shared" si="36"/>
        <v>0</v>
      </c>
      <c r="I195" s="71"/>
      <c r="J195" s="18">
        <f t="shared" ref="J195:J208" si="37">J194+E195-H195</f>
        <v>0</v>
      </c>
      <c r="K195" s="18"/>
      <c r="L195" s="68"/>
      <c r="M195" s="3" t="s">
        <v>27</v>
      </c>
      <c r="N195" s="3" t="s">
        <v>28</v>
      </c>
    </row>
    <row r="196" spans="1:14" hidden="1" x14ac:dyDescent="0.35">
      <c r="B196" s="57"/>
      <c r="C196" s="9" t="s">
        <v>13</v>
      </c>
      <c r="D196" s="9" t="s">
        <v>167</v>
      </c>
      <c r="E196" s="12"/>
      <c r="F196" s="58"/>
      <c r="G196" s="12"/>
      <c r="H196" s="22">
        <f t="shared" si="36"/>
        <v>0</v>
      </c>
      <c r="I196" s="71"/>
      <c r="J196" s="18">
        <f t="shared" si="37"/>
        <v>0</v>
      </c>
      <c r="K196" s="18"/>
      <c r="L196" s="48"/>
      <c r="M196" s="3" t="s">
        <v>25</v>
      </c>
      <c r="N196" s="3" t="s">
        <v>32</v>
      </c>
    </row>
    <row r="197" spans="1:14" hidden="1" x14ac:dyDescent="0.35">
      <c r="B197" s="57"/>
      <c r="C197" s="9" t="s">
        <v>43</v>
      </c>
      <c r="D197" s="9" t="s">
        <v>168</v>
      </c>
      <c r="E197" s="12"/>
      <c r="F197" s="58"/>
      <c r="G197" s="12"/>
      <c r="H197" s="22">
        <f t="shared" si="36"/>
        <v>0</v>
      </c>
      <c r="I197" s="71"/>
      <c r="J197" s="18">
        <f t="shared" si="37"/>
        <v>0</v>
      </c>
      <c r="K197" s="18"/>
      <c r="L197" s="48"/>
      <c r="M197" s="3" t="s">
        <v>25</v>
      </c>
      <c r="N197" s="3" t="s">
        <v>32</v>
      </c>
    </row>
    <row r="198" spans="1:14" hidden="1" x14ac:dyDescent="0.35">
      <c r="B198" s="57"/>
      <c r="C198" s="9" t="s">
        <v>131</v>
      </c>
      <c r="D198" s="9" t="s">
        <v>169</v>
      </c>
      <c r="E198" s="12"/>
      <c r="F198" s="12"/>
      <c r="G198" s="12"/>
      <c r="H198" s="22">
        <f t="shared" si="36"/>
        <v>0</v>
      </c>
      <c r="I198" s="71"/>
      <c r="J198" s="18">
        <f t="shared" si="37"/>
        <v>0</v>
      </c>
      <c r="K198" s="18"/>
      <c r="L198" s="48"/>
      <c r="M198" s="3" t="s">
        <v>25</v>
      </c>
      <c r="N198" s="3" t="s">
        <v>170</v>
      </c>
    </row>
    <row r="199" spans="1:14" hidden="1" x14ac:dyDescent="0.35">
      <c r="B199" s="57"/>
      <c r="C199" s="9" t="s">
        <v>41</v>
      </c>
      <c r="D199" s="9" t="s">
        <v>171</v>
      </c>
      <c r="E199" s="12"/>
      <c r="F199" s="12"/>
      <c r="G199" s="12"/>
      <c r="H199" s="22">
        <f t="shared" si="36"/>
        <v>0</v>
      </c>
      <c r="I199" s="71"/>
      <c r="J199" s="18">
        <f t="shared" si="37"/>
        <v>0</v>
      </c>
      <c r="K199" s="18"/>
      <c r="L199" s="48"/>
      <c r="M199" s="3" t="s">
        <v>27</v>
      </c>
      <c r="N199" s="9" t="s">
        <v>199</v>
      </c>
    </row>
    <row r="200" spans="1:14" hidden="1" x14ac:dyDescent="0.35">
      <c r="B200" s="57"/>
      <c r="C200" s="9" t="s">
        <v>172</v>
      </c>
      <c r="D200" s="9" t="s">
        <v>173</v>
      </c>
      <c r="E200" s="59"/>
      <c r="F200" s="12"/>
      <c r="G200" s="12"/>
      <c r="H200" s="22">
        <f t="shared" si="36"/>
        <v>0</v>
      </c>
      <c r="I200" s="71"/>
      <c r="J200" s="18">
        <f t="shared" si="37"/>
        <v>0</v>
      </c>
      <c r="K200" s="18"/>
      <c r="L200" s="68"/>
      <c r="M200" s="3" t="s">
        <v>27</v>
      </c>
      <c r="N200" s="3" t="s">
        <v>29</v>
      </c>
    </row>
    <row r="201" spans="1:14" hidden="1" x14ac:dyDescent="0.35">
      <c r="B201" s="57"/>
      <c r="C201" s="9" t="s">
        <v>9</v>
      </c>
      <c r="D201" s="9" t="s">
        <v>104</v>
      </c>
      <c r="E201" s="12"/>
      <c r="F201" s="59"/>
      <c r="G201" s="12"/>
      <c r="H201" s="22">
        <f t="shared" si="36"/>
        <v>0</v>
      </c>
      <c r="I201" s="71"/>
      <c r="J201" s="18">
        <f t="shared" si="37"/>
        <v>0</v>
      </c>
      <c r="K201" s="18"/>
      <c r="L201" s="48"/>
      <c r="M201" s="3" t="s">
        <v>102</v>
      </c>
    </row>
    <row r="202" spans="1:14" hidden="1" x14ac:dyDescent="0.35">
      <c r="B202" s="57"/>
      <c r="C202" s="9" t="s">
        <v>9</v>
      </c>
      <c r="D202" s="9" t="s">
        <v>105</v>
      </c>
      <c r="E202" s="12"/>
      <c r="F202" s="59"/>
      <c r="G202" s="12"/>
      <c r="H202" s="22">
        <f t="shared" si="36"/>
        <v>0</v>
      </c>
      <c r="I202" s="71"/>
      <c r="J202" s="18">
        <f t="shared" si="37"/>
        <v>0</v>
      </c>
      <c r="K202" s="18"/>
      <c r="L202" s="48"/>
      <c r="M202" s="3" t="s">
        <v>102</v>
      </c>
    </row>
    <row r="203" spans="1:14" hidden="1" x14ac:dyDescent="0.35">
      <c r="B203" s="57"/>
      <c r="C203" s="9" t="s">
        <v>9</v>
      </c>
      <c r="D203" s="9" t="s">
        <v>174</v>
      </c>
      <c r="E203" s="12"/>
      <c r="F203" s="59"/>
      <c r="G203" s="12"/>
      <c r="H203" s="22">
        <f t="shared" si="36"/>
        <v>0</v>
      </c>
      <c r="I203" s="71"/>
      <c r="J203" s="18">
        <f t="shared" si="37"/>
        <v>0</v>
      </c>
      <c r="K203" s="18"/>
      <c r="L203" s="48"/>
      <c r="M203" s="3" t="s">
        <v>27</v>
      </c>
      <c r="N203" s="3" t="s">
        <v>176</v>
      </c>
    </row>
    <row r="204" spans="1:14" hidden="1" x14ac:dyDescent="0.35">
      <c r="B204" s="57"/>
      <c r="C204" s="9" t="s">
        <v>177</v>
      </c>
      <c r="D204" s="9" t="s">
        <v>178</v>
      </c>
      <c r="E204" s="12"/>
      <c r="F204" s="59"/>
      <c r="G204" s="12"/>
      <c r="H204" s="22">
        <f t="shared" si="36"/>
        <v>0</v>
      </c>
      <c r="I204" s="71"/>
      <c r="J204" s="18">
        <f t="shared" si="37"/>
        <v>0</v>
      </c>
      <c r="K204" s="18"/>
      <c r="L204" s="48"/>
      <c r="M204" s="3" t="s">
        <v>25</v>
      </c>
      <c r="N204" s="3" t="s">
        <v>83</v>
      </c>
    </row>
    <row r="205" spans="1:14" hidden="1" x14ac:dyDescent="0.35">
      <c r="B205" s="57"/>
      <c r="C205" s="9" t="s">
        <v>179</v>
      </c>
      <c r="D205" s="9" t="s">
        <v>180</v>
      </c>
      <c r="E205" s="12"/>
      <c r="F205" s="59"/>
      <c r="G205" s="12"/>
      <c r="H205" s="22">
        <f t="shared" si="36"/>
        <v>0</v>
      </c>
      <c r="I205" s="71"/>
      <c r="J205" s="18">
        <f t="shared" si="37"/>
        <v>0</v>
      </c>
      <c r="K205" s="18"/>
      <c r="L205" s="68"/>
      <c r="M205" s="3" t="s">
        <v>25</v>
      </c>
      <c r="N205" s="3" t="s">
        <v>132</v>
      </c>
    </row>
    <row r="206" spans="1:14" hidden="1" x14ac:dyDescent="0.35">
      <c r="B206" s="57"/>
      <c r="C206" s="9" t="s">
        <v>181</v>
      </c>
      <c r="D206" s="9" t="s">
        <v>182</v>
      </c>
      <c r="E206" s="12"/>
      <c r="F206" s="59"/>
      <c r="G206" s="12"/>
      <c r="H206" s="22">
        <f t="shared" si="36"/>
        <v>0</v>
      </c>
      <c r="I206" s="71"/>
      <c r="J206" s="18">
        <f t="shared" si="37"/>
        <v>0</v>
      </c>
      <c r="K206" s="18"/>
      <c r="L206" s="48"/>
      <c r="M206" s="3" t="s">
        <v>25</v>
      </c>
      <c r="N206" s="3" t="s">
        <v>132</v>
      </c>
    </row>
    <row r="207" spans="1:14" hidden="1" x14ac:dyDescent="0.35">
      <c r="B207" s="57"/>
      <c r="C207" s="9" t="s">
        <v>183</v>
      </c>
      <c r="D207" s="9" t="s">
        <v>184</v>
      </c>
      <c r="E207" s="12"/>
      <c r="F207" s="59"/>
      <c r="G207" s="12"/>
      <c r="H207" s="22">
        <f t="shared" si="36"/>
        <v>0</v>
      </c>
      <c r="I207" s="71"/>
      <c r="J207" s="18">
        <f t="shared" si="37"/>
        <v>0</v>
      </c>
      <c r="K207" s="18"/>
      <c r="L207" s="48"/>
      <c r="M207" s="3" t="s">
        <v>25</v>
      </c>
      <c r="N207" s="3" t="s">
        <v>99</v>
      </c>
    </row>
    <row r="208" spans="1:14" hidden="1" x14ac:dyDescent="0.35">
      <c r="B208" s="57"/>
      <c r="C208" s="9" t="s">
        <v>9</v>
      </c>
      <c r="D208" s="9" t="s">
        <v>175</v>
      </c>
      <c r="E208" s="12"/>
      <c r="F208" s="59"/>
      <c r="G208" s="12"/>
      <c r="H208" s="22">
        <f t="shared" si="36"/>
        <v>0</v>
      </c>
      <c r="I208" s="71"/>
      <c r="J208" s="18">
        <f t="shared" si="37"/>
        <v>0</v>
      </c>
      <c r="K208" s="18"/>
      <c r="L208" s="48"/>
      <c r="M208" s="3" t="s">
        <v>106</v>
      </c>
    </row>
    <row r="209" spans="1:48" ht="24" hidden="1" thickBot="1" x14ac:dyDescent="0.4">
      <c r="B209" s="56"/>
      <c r="C209" s="9"/>
      <c r="D209" s="9"/>
      <c r="E209" s="12"/>
      <c r="F209" s="59"/>
      <c r="G209" s="12"/>
      <c r="H209" s="12"/>
      <c r="I209" s="71"/>
      <c r="J209" s="18"/>
      <c r="K209" s="18"/>
    </row>
    <row r="210" spans="1:48" ht="24" hidden="1" thickBot="1" x14ac:dyDescent="0.4">
      <c r="B210" s="6" t="s">
        <v>20</v>
      </c>
      <c r="C210" s="7"/>
      <c r="D210" s="7"/>
      <c r="E210" s="13">
        <f>SUM(E193:E208)</f>
        <v>0</v>
      </c>
      <c r="F210" s="13">
        <f>SUM(F193:F208)</f>
        <v>0</v>
      </c>
      <c r="G210" s="13">
        <f>SUM(G193:G208)</f>
        <v>0</v>
      </c>
      <c r="H210" s="13">
        <f>SUM(H193:H208)</f>
        <v>0</v>
      </c>
      <c r="I210" s="72"/>
      <c r="J210" s="19">
        <f>J208</f>
        <v>0</v>
      </c>
      <c r="K210" s="13">
        <f>SUM(K193:K208)</f>
        <v>0</v>
      </c>
      <c r="O210" s="8" t="s">
        <v>52</v>
      </c>
      <c r="P210" s="29">
        <f t="shared" ref="P210:AS210" si="38">SUM(P193:P208)</f>
        <v>0</v>
      </c>
      <c r="Q210" s="29">
        <f t="shared" si="38"/>
        <v>0</v>
      </c>
      <c r="R210" s="29">
        <f t="shared" si="38"/>
        <v>0</v>
      </c>
      <c r="S210" s="29">
        <f t="shared" si="38"/>
        <v>0</v>
      </c>
      <c r="T210" s="29">
        <f t="shared" si="38"/>
        <v>0</v>
      </c>
      <c r="U210" s="29">
        <f t="shared" si="38"/>
        <v>0</v>
      </c>
      <c r="V210" s="29">
        <f t="shared" si="38"/>
        <v>0</v>
      </c>
      <c r="W210" s="29">
        <f t="shared" si="38"/>
        <v>0</v>
      </c>
      <c r="X210" s="29">
        <f t="shared" si="38"/>
        <v>0</v>
      </c>
      <c r="Y210" s="29">
        <f t="shared" si="38"/>
        <v>0</v>
      </c>
      <c r="Z210" s="29">
        <f t="shared" si="38"/>
        <v>0</v>
      </c>
      <c r="AA210" s="29">
        <f t="shared" si="38"/>
        <v>0</v>
      </c>
      <c r="AB210" s="29">
        <f t="shared" si="38"/>
        <v>0</v>
      </c>
      <c r="AC210" s="29">
        <f t="shared" si="38"/>
        <v>0</v>
      </c>
      <c r="AD210" s="29">
        <f t="shared" si="38"/>
        <v>0</v>
      </c>
      <c r="AE210" s="29">
        <f t="shared" si="38"/>
        <v>0</v>
      </c>
      <c r="AF210" s="29">
        <f t="shared" si="38"/>
        <v>0</v>
      </c>
      <c r="AG210" s="29">
        <f t="shared" si="38"/>
        <v>0</v>
      </c>
      <c r="AH210" s="29">
        <f t="shared" si="38"/>
        <v>0</v>
      </c>
      <c r="AI210" s="29"/>
      <c r="AJ210" s="29">
        <f t="shared" si="38"/>
        <v>0</v>
      </c>
      <c r="AK210" s="29">
        <f t="shared" si="38"/>
        <v>0</v>
      </c>
      <c r="AL210" s="29">
        <f t="shared" si="38"/>
        <v>0</v>
      </c>
      <c r="AM210" s="29">
        <f t="shared" si="38"/>
        <v>0</v>
      </c>
      <c r="AN210" s="29">
        <f t="shared" si="38"/>
        <v>0</v>
      </c>
      <c r="AO210" s="29">
        <f t="shared" si="38"/>
        <v>0</v>
      </c>
      <c r="AP210" s="29">
        <f t="shared" si="38"/>
        <v>0</v>
      </c>
      <c r="AQ210" s="29">
        <f t="shared" si="38"/>
        <v>0</v>
      </c>
      <c r="AR210" s="29"/>
      <c r="AS210" s="29">
        <f t="shared" si="38"/>
        <v>0</v>
      </c>
      <c r="AT210" s="23">
        <f>SUM(P210:AM210)</f>
        <v>0</v>
      </c>
      <c r="AU210" s="31" t="s">
        <v>61</v>
      </c>
      <c r="AV210" s="32"/>
    </row>
    <row r="211" spans="1:48" hidden="1" x14ac:dyDescent="0.35">
      <c r="P211" s="196" t="s">
        <v>50</v>
      </c>
      <c r="Q211" s="196"/>
      <c r="R211" s="196"/>
      <c r="S211" s="196"/>
      <c r="T211" s="196"/>
      <c r="U211" s="196"/>
      <c r="V211" s="196"/>
      <c r="W211" s="149"/>
      <c r="X211" s="149"/>
      <c r="Y211" s="149"/>
      <c r="Z211" s="197" t="s">
        <v>30</v>
      </c>
      <c r="AA211" s="197"/>
      <c r="AB211" s="197"/>
      <c r="AC211" s="197"/>
      <c r="AD211" s="197"/>
      <c r="AE211" s="197"/>
      <c r="AF211" s="186" t="s">
        <v>27</v>
      </c>
      <c r="AG211" s="186"/>
      <c r="AH211" s="186"/>
      <c r="AI211" s="186"/>
      <c r="AJ211" s="186"/>
      <c r="AK211" s="186"/>
      <c r="AL211" s="186"/>
      <c r="AM211" s="148"/>
      <c r="AN211" s="154" t="s">
        <v>243</v>
      </c>
      <c r="AO211" s="46"/>
      <c r="AP211" s="46"/>
      <c r="AQ211" s="46"/>
      <c r="AR211" s="46"/>
      <c r="AS211" s="46"/>
    </row>
    <row r="212" spans="1:48" ht="69.75" hidden="1" x14ac:dyDescent="0.35">
      <c r="A212" s="51" t="s">
        <v>101</v>
      </c>
      <c r="B212" s="52" t="s">
        <v>0</v>
      </c>
      <c r="C212" s="51" t="s">
        <v>2</v>
      </c>
      <c r="D212" s="51" t="s">
        <v>3</v>
      </c>
      <c r="E212" s="53" t="s">
        <v>1</v>
      </c>
      <c r="F212" s="53" t="s">
        <v>6</v>
      </c>
      <c r="G212" s="53" t="s">
        <v>7</v>
      </c>
      <c r="H212" s="54" t="s">
        <v>8</v>
      </c>
      <c r="I212" s="70" t="s">
        <v>197</v>
      </c>
      <c r="J212" s="55" t="s">
        <v>109</v>
      </c>
      <c r="K212" s="64" t="s">
        <v>162</v>
      </c>
      <c r="L212" s="67" t="s">
        <v>161</v>
      </c>
      <c r="M212" s="65" t="s">
        <v>23</v>
      </c>
      <c r="N212" s="66" t="s">
        <v>24</v>
      </c>
      <c r="P212" s="20" t="s">
        <v>208</v>
      </c>
      <c r="Q212" s="20" t="s">
        <v>55</v>
      </c>
      <c r="R212" s="20" t="s">
        <v>34</v>
      </c>
      <c r="S212" s="20" t="s">
        <v>53</v>
      </c>
      <c r="T212" s="20" t="s">
        <v>88</v>
      </c>
      <c r="U212" s="20" t="s">
        <v>54</v>
      </c>
      <c r="V212" s="20" t="s">
        <v>26</v>
      </c>
      <c r="W212" s="20" t="s">
        <v>83</v>
      </c>
      <c r="X212" s="20" t="s">
        <v>110</v>
      </c>
      <c r="Y212" s="20" t="s">
        <v>86</v>
      </c>
      <c r="Z212" s="20" t="s">
        <v>56</v>
      </c>
      <c r="AA212" s="20" t="s">
        <v>223</v>
      </c>
      <c r="AB212" s="20" t="s">
        <v>270</v>
      </c>
      <c r="AC212" s="20" t="s">
        <v>227</v>
      </c>
      <c r="AD212" s="20" t="s">
        <v>58</v>
      </c>
      <c r="AE212" s="20" t="s">
        <v>31</v>
      </c>
      <c r="AF212" s="20" t="s">
        <v>36</v>
      </c>
      <c r="AG212" s="20" t="s">
        <v>29</v>
      </c>
      <c r="AH212" s="20" t="s">
        <v>33</v>
      </c>
      <c r="AI212" s="20"/>
      <c r="AJ212" s="20" t="s">
        <v>244</v>
      </c>
      <c r="AK212" s="20" t="s">
        <v>59</v>
      </c>
      <c r="AL212" s="20" t="s">
        <v>60</v>
      </c>
      <c r="AM212" s="20" t="s">
        <v>209</v>
      </c>
      <c r="AN212" s="20" t="s">
        <v>243</v>
      </c>
      <c r="AO212" s="20" t="s">
        <v>93</v>
      </c>
      <c r="AP212" s="20" t="s">
        <v>210</v>
      </c>
      <c r="AQ212" s="20" t="s">
        <v>106</v>
      </c>
      <c r="AR212" s="20"/>
      <c r="AS212" s="20" t="s">
        <v>211</v>
      </c>
    </row>
    <row r="213" spans="1:48" s="9" customFormat="1" hidden="1" x14ac:dyDescent="0.35">
      <c r="B213" s="37"/>
      <c r="C213" s="14"/>
      <c r="D213" s="14"/>
      <c r="E213" s="38"/>
      <c r="F213" s="38"/>
      <c r="G213" s="38"/>
      <c r="H213" s="38"/>
      <c r="I213" s="73"/>
      <c r="J213" s="18"/>
      <c r="K213" s="38"/>
      <c r="L213" s="48"/>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4"/>
      <c r="AU213" s="14"/>
      <c r="AV213" s="14"/>
    </row>
    <row r="214" spans="1:48" s="9" customFormat="1" hidden="1" x14ac:dyDescent="0.35">
      <c r="A214" s="9" t="s">
        <v>185</v>
      </c>
      <c r="B214" s="57"/>
      <c r="C214" s="14" t="s">
        <v>21</v>
      </c>
      <c r="D214" s="14" t="s">
        <v>193</v>
      </c>
      <c r="E214" s="38"/>
      <c r="F214" s="38"/>
      <c r="G214" s="38"/>
      <c r="H214" s="22">
        <f t="shared" ref="H214:H225" si="39">SUM(F214:G214)</f>
        <v>0</v>
      </c>
      <c r="I214" s="71"/>
      <c r="J214" s="18">
        <f>J210+E214-H214</f>
        <v>0</v>
      </c>
      <c r="K214" s="38"/>
      <c r="L214" s="48"/>
      <c r="M214" s="9" t="s">
        <v>25</v>
      </c>
      <c r="N214" s="9" t="s">
        <v>84</v>
      </c>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4"/>
      <c r="AU214" s="14"/>
      <c r="AV214" s="14"/>
    </row>
    <row r="215" spans="1:48" s="9" customFormat="1" hidden="1" x14ac:dyDescent="0.35">
      <c r="B215" s="57"/>
      <c r="C215" s="14" t="s">
        <v>9</v>
      </c>
      <c r="D215" s="14" t="s">
        <v>196</v>
      </c>
      <c r="E215" s="38"/>
      <c r="F215" s="38"/>
      <c r="G215" s="38"/>
      <c r="H215" s="22">
        <f t="shared" si="39"/>
        <v>0</v>
      </c>
      <c r="I215" s="71"/>
      <c r="J215" s="18">
        <f>J214+E215-H215</f>
        <v>0</v>
      </c>
      <c r="K215" s="38"/>
      <c r="L215" s="48"/>
      <c r="M215" s="9" t="s">
        <v>106</v>
      </c>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4"/>
      <c r="AU215" s="14"/>
      <c r="AV215" s="14"/>
    </row>
    <row r="216" spans="1:48" hidden="1" x14ac:dyDescent="0.35">
      <c r="B216" s="57"/>
      <c r="C216" s="9" t="s">
        <v>4</v>
      </c>
      <c r="D216" s="9" t="s">
        <v>186</v>
      </c>
      <c r="E216" s="12"/>
      <c r="F216" s="12"/>
      <c r="G216" s="12"/>
      <c r="H216" s="22">
        <f t="shared" si="39"/>
        <v>0</v>
      </c>
      <c r="I216" s="71"/>
      <c r="J216" s="18">
        <f t="shared" ref="J216:J225" si="40">J215+E216-H216</f>
        <v>0</v>
      </c>
      <c r="K216" s="18"/>
      <c r="L216" s="48"/>
      <c r="M216" s="15"/>
      <c r="N216" s="15" t="s">
        <v>97</v>
      </c>
    </row>
    <row r="217" spans="1:48" hidden="1" x14ac:dyDescent="0.35">
      <c r="A217" s="5"/>
      <c r="B217" s="57"/>
      <c r="C217" s="9" t="s">
        <v>9</v>
      </c>
      <c r="D217" s="9" t="s">
        <v>187</v>
      </c>
      <c r="E217" s="12"/>
      <c r="F217" s="12"/>
      <c r="G217" s="12"/>
      <c r="H217" s="22">
        <f t="shared" si="39"/>
        <v>0</v>
      </c>
      <c r="I217" s="71"/>
      <c r="J217" s="18">
        <f t="shared" si="40"/>
        <v>0</v>
      </c>
      <c r="K217" s="18"/>
      <c r="L217" s="48"/>
      <c r="M217" s="15"/>
      <c r="N217" s="15" t="s">
        <v>95</v>
      </c>
    </row>
    <row r="218" spans="1:48" hidden="1" x14ac:dyDescent="0.35">
      <c r="B218" s="57"/>
      <c r="C218" s="9" t="s">
        <v>11</v>
      </c>
      <c r="D218" s="9" t="s">
        <v>188</v>
      </c>
      <c r="E218" s="12"/>
      <c r="F218" s="12"/>
      <c r="G218" s="12"/>
      <c r="H218" s="22">
        <f t="shared" si="39"/>
        <v>0</v>
      </c>
      <c r="I218" s="71"/>
      <c r="J218" s="18">
        <f t="shared" si="40"/>
        <v>0</v>
      </c>
      <c r="K218" s="18"/>
      <c r="L218" s="48"/>
      <c r="M218" s="3" t="s">
        <v>27</v>
      </c>
      <c r="N218" s="3" t="s">
        <v>28</v>
      </c>
    </row>
    <row r="219" spans="1:48" hidden="1" x14ac:dyDescent="0.35">
      <c r="B219" s="57"/>
      <c r="C219" s="9" t="s">
        <v>13</v>
      </c>
      <c r="D219" s="9" t="s">
        <v>189</v>
      </c>
      <c r="E219" s="12"/>
      <c r="F219" s="58"/>
      <c r="G219" s="12"/>
      <c r="H219" s="22">
        <f t="shared" si="39"/>
        <v>0</v>
      </c>
      <c r="I219" s="71"/>
      <c r="J219" s="18">
        <f t="shared" si="40"/>
        <v>0</v>
      </c>
      <c r="K219" s="18"/>
      <c r="L219" s="48"/>
      <c r="M219" s="3" t="s">
        <v>25</v>
      </c>
      <c r="N219" s="3" t="s">
        <v>32</v>
      </c>
    </row>
    <row r="220" spans="1:48" hidden="1" x14ac:dyDescent="0.35">
      <c r="B220" s="57"/>
      <c r="C220" s="9" t="s">
        <v>43</v>
      </c>
      <c r="D220" s="9" t="s">
        <v>190</v>
      </c>
      <c r="E220" s="12"/>
      <c r="F220" s="58"/>
      <c r="G220" s="12"/>
      <c r="H220" s="22">
        <f t="shared" si="39"/>
        <v>0</v>
      </c>
      <c r="I220" s="71"/>
      <c r="J220" s="18">
        <f t="shared" si="40"/>
        <v>0</v>
      </c>
      <c r="K220" s="18"/>
      <c r="L220" s="48"/>
      <c r="M220" s="3" t="s">
        <v>25</v>
      </c>
      <c r="N220" s="3" t="s">
        <v>32</v>
      </c>
    </row>
    <row r="221" spans="1:48" hidden="1" x14ac:dyDescent="0.35">
      <c r="B221" s="57"/>
      <c r="C221" s="9" t="s">
        <v>131</v>
      </c>
      <c r="D221" s="9" t="s">
        <v>191</v>
      </c>
      <c r="E221" s="12"/>
      <c r="F221" s="12"/>
      <c r="G221" s="12"/>
      <c r="H221" s="22">
        <f t="shared" si="39"/>
        <v>0</v>
      </c>
      <c r="I221" s="71"/>
      <c r="J221" s="18">
        <f t="shared" si="40"/>
        <v>0</v>
      </c>
      <c r="K221" s="18"/>
      <c r="L221" s="48"/>
      <c r="M221" s="3" t="s">
        <v>25</v>
      </c>
      <c r="N221" s="3" t="s">
        <v>86</v>
      </c>
    </row>
    <row r="222" spans="1:48" hidden="1" x14ac:dyDescent="0.35">
      <c r="B222" s="57"/>
      <c r="C222" s="9" t="s">
        <v>41</v>
      </c>
      <c r="D222" s="9" t="s">
        <v>192</v>
      </c>
      <c r="E222" s="12"/>
      <c r="F222" s="12"/>
      <c r="G222" s="12"/>
      <c r="H222" s="22">
        <f t="shared" si="39"/>
        <v>0</v>
      </c>
      <c r="I222" s="71"/>
      <c r="J222" s="18">
        <f t="shared" si="40"/>
        <v>0</v>
      </c>
      <c r="K222" s="18"/>
      <c r="L222" s="48"/>
      <c r="M222" s="3" t="s">
        <v>27</v>
      </c>
      <c r="N222" s="9" t="s">
        <v>199</v>
      </c>
    </row>
    <row r="223" spans="1:48" hidden="1" x14ac:dyDescent="0.35">
      <c r="B223" s="57"/>
      <c r="C223" s="9" t="s">
        <v>195</v>
      </c>
      <c r="D223" s="9" t="s">
        <v>194</v>
      </c>
      <c r="E223" s="59"/>
      <c r="F223" s="12"/>
      <c r="G223" s="12"/>
      <c r="H223" s="22">
        <f t="shared" si="39"/>
        <v>0</v>
      </c>
      <c r="I223" s="71"/>
      <c r="J223" s="18">
        <f t="shared" si="40"/>
        <v>0</v>
      </c>
      <c r="K223" s="18"/>
      <c r="L223" s="48"/>
      <c r="M223" s="3" t="s">
        <v>30</v>
      </c>
      <c r="N223" s="3" t="s">
        <v>31</v>
      </c>
    </row>
    <row r="224" spans="1:48" hidden="1" x14ac:dyDescent="0.35">
      <c r="B224" s="57"/>
      <c r="C224" s="9" t="s">
        <v>9</v>
      </c>
      <c r="D224" s="9" t="s">
        <v>104</v>
      </c>
      <c r="E224" s="12"/>
      <c r="F224" s="59"/>
      <c r="G224" s="12"/>
      <c r="H224" s="22">
        <f t="shared" si="39"/>
        <v>0</v>
      </c>
      <c r="I224" s="71"/>
      <c r="J224" s="18">
        <f t="shared" si="40"/>
        <v>0</v>
      </c>
      <c r="K224" s="18"/>
      <c r="L224" s="48"/>
      <c r="M224" s="3" t="s">
        <v>102</v>
      </c>
    </row>
    <row r="225" spans="2:48" hidden="1" x14ac:dyDescent="0.35">
      <c r="B225" s="57"/>
      <c r="C225" s="9" t="s">
        <v>9</v>
      </c>
      <c r="D225" s="9" t="s">
        <v>105</v>
      </c>
      <c r="E225" s="12"/>
      <c r="F225" s="59"/>
      <c r="G225" s="12"/>
      <c r="H225" s="22">
        <f t="shared" si="39"/>
        <v>0</v>
      </c>
      <c r="I225" s="71"/>
      <c r="J225" s="18">
        <f t="shared" si="40"/>
        <v>0</v>
      </c>
      <c r="K225" s="18"/>
      <c r="L225" s="48"/>
      <c r="M225" s="3" t="s">
        <v>102</v>
      </c>
    </row>
    <row r="226" spans="2:48" ht="24" hidden="1" thickBot="1" x14ac:dyDescent="0.4">
      <c r="B226" s="56"/>
      <c r="C226" s="9"/>
      <c r="D226" s="9"/>
      <c r="E226" s="12"/>
      <c r="F226" s="59"/>
      <c r="G226" s="12"/>
      <c r="H226" s="12"/>
      <c r="I226" s="71"/>
      <c r="J226" s="18"/>
      <c r="K226" s="18"/>
    </row>
    <row r="227" spans="2:48" ht="19.5" hidden="1" customHeight="1" thickBot="1" x14ac:dyDescent="0.4">
      <c r="B227" s="6" t="s">
        <v>20</v>
      </c>
      <c r="C227" s="7"/>
      <c r="D227" s="7"/>
      <c r="E227" s="13">
        <f>SUM(E214:E225)</f>
        <v>0</v>
      </c>
      <c r="F227" s="13">
        <f>SUM(F214:F225)</f>
        <v>0</v>
      </c>
      <c r="G227" s="13">
        <f>SUM(G214:G225)</f>
        <v>0</v>
      </c>
      <c r="H227" s="13">
        <f>SUM(H214:H225)</f>
        <v>0</v>
      </c>
      <c r="I227" s="72"/>
      <c r="J227" s="19">
        <f>J225</f>
        <v>0</v>
      </c>
      <c r="K227" s="13">
        <f>SUM(K216:K225)</f>
        <v>0</v>
      </c>
      <c r="O227" s="8" t="s">
        <v>52</v>
      </c>
      <c r="P227" s="29">
        <f t="shared" ref="P227:AS227" si="41">SUM(P214:P225)</f>
        <v>0</v>
      </c>
      <c r="Q227" s="29">
        <f t="shared" si="41"/>
        <v>0</v>
      </c>
      <c r="R227" s="29">
        <f t="shared" si="41"/>
        <v>0</v>
      </c>
      <c r="S227" s="29">
        <f t="shared" si="41"/>
        <v>0</v>
      </c>
      <c r="T227" s="29">
        <f t="shared" si="41"/>
        <v>0</v>
      </c>
      <c r="U227" s="29">
        <f t="shared" si="41"/>
        <v>0</v>
      </c>
      <c r="V227" s="29">
        <f t="shared" si="41"/>
        <v>0</v>
      </c>
      <c r="W227" s="29">
        <f t="shared" si="41"/>
        <v>0</v>
      </c>
      <c r="X227" s="29">
        <f t="shared" si="41"/>
        <v>0</v>
      </c>
      <c r="Y227" s="29">
        <f t="shared" si="41"/>
        <v>0</v>
      </c>
      <c r="Z227" s="29">
        <f t="shared" si="41"/>
        <v>0</v>
      </c>
      <c r="AA227" s="29">
        <f t="shared" si="41"/>
        <v>0</v>
      </c>
      <c r="AB227" s="29">
        <f t="shared" si="41"/>
        <v>0</v>
      </c>
      <c r="AC227" s="29">
        <f t="shared" si="41"/>
        <v>0</v>
      </c>
      <c r="AD227" s="29">
        <f t="shared" si="41"/>
        <v>0</v>
      </c>
      <c r="AE227" s="29">
        <f t="shared" si="41"/>
        <v>0</v>
      </c>
      <c r="AF227" s="29">
        <f t="shared" si="41"/>
        <v>0</v>
      </c>
      <c r="AG227" s="29">
        <f t="shared" si="41"/>
        <v>0</v>
      </c>
      <c r="AH227" s="29">
        <f t="shared" si="41"/>
        <v>0</v>
      </c>
      <c r="AI227" s="29"/>
      <c r="AJ227" s="29">
        <f t="shared" si="41"/>
        <v>0</v>
      </c>
      <c r="AK227" s="29">
        <f t="shared" si="41"/>
        <v>0</v>
      </c>
      <c r="AL227" s="29">
        <f t="shared" si="41"/>
        <v>0</v>
      </c>
      <c r="AM227" s="29">
        <f t="shared" si="41"/>
        <v>0</v>
      </c>
      <c r="AN227" s="29">
        <f t="shared" si="41"/>
        <v>0</v>
      </c>
      <c r="AO227" s="29">
        <f t="shared" si="41"/>
        <v>0</v>
      </c>
      <c r="AP227" s="29">
        <f t="shared" si="41"/>
        <v>0</v>
      </c>
      <c r="AQ227" s="29">
        <f t="shared" si="41"/>
        <v>0</v>
      </c>
      <c r="AR227" s="29"/>
      <c r="AS227" s="29">
        <f t="shared" si="41"/>
        <v>0</v>
      </c>
      <c r="AT227" s="23">
        <f>SUM(P227:AM227)</f>
        <v>0</v>
      </c>
      <c r="AU227" s="31" t="s">
        <v>61</v>
      </c>
      <c r="AV227" s="32"/>
    </row>
    <row r="228" spans="2:48" ht="24" thickBot="1" x14ac:dyDescent="0.4">
      <c r="O228" s="8" t="s">
        <v>68</v>
      </c>
      <c r="P228" s="29">
        <f t="shared" ref="P228:AS228" si="42">P26+P39+P75+P91+P106+P126+P144+P159+P176+P191+P210+P227</f>
        <v>0</v>
      </c>
      <c r="Q228" s="29">
        <f t="shared" si="42"/>
        <v>0</v>
      </c>
      <c r="R228" s="29">
        <f t="shared" si="42"/>
        <v>0</v>
      </c>
      <c r="S228" s="29">
        <f t="shared" si="42"/>
        <v>0</v>
      </c>
      <c r="T228" s="29">
        <f t="shared" si="42"/>
        <v>0</v>
      </c>
      <c r="U228" s="29">
        <f t="shared" si="42"/>
        <v>0</v>
      </c>
      <c r="V228" s="29">
        <f t="shared" si="42"/>
        <v>0</v>
      </c>
      <c r="W228" s="29">
        <f t="shared" si="42"/>
        <v>0</v>
      </c>
      <c r="X228" s="29">
        <f t="shared" si="42"/>
        <v>0</v>
      </c>
      <c r="Y228" s="29">
        <f t="shared" si="42"/>
        <v>0</v>
      </c>
      <c r="Z228" s="29">
        <f t="shared" si="42"/>
        <v>0</v>
      </c>
      <c r="AA228" s="29">
        <f t="shared" si="42"/>
        <v>0</v>
      </c>
      <c r="AB228" s="29">
        <f t="shared" si="42"/>
        <v>0</v>
      </c>
      <c r="AC228" s="29">
        <f t="shared" si="42"/>
        <v>0</v>
      </c>
      <c r="AD228" s="29">
        <f t="shared" si="42"/>
        <v>0</v>
      </c>
      <c r="AE228" s="29">
        <f t="shared" si="42"/>
        <v>0</v>
      </c>
      <c r="AF228" s="29">
        <f t="shared" si="42"/>
        <v>0</v>
      </c>
      <c r="AG228" s="29">
        <f t="shared" si="42"/>
        <v>0</v>
      </c>
      <c r="AH228" s="29">
        <f t="shared" si="42"/>
        <v>0</v>
      </c>
      <c r="AI228" s="29">
        <f t="shared" si="42"/>
        <v>0</v>
      </c>
      <c r="AJ228" s="29">
        <f t="shared" si="42"/>
        <v>0</v>
      </c>
      <c r="AK228" s="29">
        <f t="shared" si="42"/>
        <v>0</v>
      </c>
      <c r="AL228" s="29">
        <f t="shared" si="42"/>
        <v>0</v>
      </c>
      <c r="AM228" s="29">
        <f t="shared" si="42"/>
        <v>0</v>
      </c>
      <c r="AN228" s="29">
        <f t="shared" si="42"/>
        <v>0</v>
      </c>
      <c r="AO228" s="29">
        <f t="shared" si="42"/>
        <v>0</v>
      </c>
      <c r="AP228" s="29">
        <f t="shared" si="42"/>
        <v>0</v>
      </c>
      <c r="AQ228" s="29">
        <f t="shared" si="42"/>
        <v>0</v>
      </c>
      <c r="AR228" s="29">
        <f t="shared" si="42"/>
        <v>0</v>
      </c>
      <c r="AS228" s="29">
        <f t="shared" si="42"/>
        <v>0</v>
      </c>
      <c r="AT228" s="34">
        <f>SUM(P228:AM228)</f>
        <v>0</v>
      </c>
      <c r="AU228" s="31" t="s">
        <v>69</v>
      </c>
      <c r="AV228" s="32"/>
    </row>
    <row r="229" spans="2:48" ht="46.5" x14ac:dyDescent="0.35">
      <c r="B229" s="33" t="s">
        <v>108</v>
      </c>
      <c r="C229" s="27"/>
      <c r="D229" s="27"/>
      <c r="E229" s="61">
        <f>E26+E39+E75+E91+E106+E126+E144+E159+E176+E191+E210+E227</f>
        <v>0</v>
      </c>
      <c r="F229" s="61">
        <f>F26+F39+F75+F91+F106+F126+F144+F159+F176+F191+F210+F227</f>
        <v>0</v>
      </c>
      <c r="G229" s="61">
        <f>G26+G39+G75+G91+G106+G126+G144+G159+G176+G191+G210+G227</f>
        <v>0</v>
      </c>
      <c r="H229" s="61">
        <f>H26+H39+H75+H91+H106+H126+H144+H159+H176+H191+H210+H227</f>
        <v>0</v>
      </c>
      <c r="I229" s="49"/>
      <c r="J229" s="62">
        <f>J174</f>
        <v>0</v>
      </c>
      <c r="K229" s="61">
        <f>K26+K39+K75+K91+K106+K126+K144+K159+K176+K191+K210+K227</f>
        <v>0</v>
      </c>
      <c r="L229" s="49"/>
      <c r="M229" s="27"/>
      <c r="N229" s="27"/>
      <c r="O229" s="28" t="s">
        <v>67</v>
      </c>
      <c r="P229" s="28">
        <f t="shared" ref="P229:AS229" si="43">P5-P228</f>
        <v>8112.06</v>
      </c>
      <c r="Q229" s="28">
        <f t="shared" si="43"/>
        <v>1000</v>
      </c>
      <c r="R229" s="28">
        <f t="shared" si="43"/>
        <v>750</v>
      </c>
      <c r="S229" s="28">
        <f t="shared" si="43"/>
        <v>314.39999999999998</v>
      </c>
      <c r="T229" s="28">
        <f t="shared" si="43"/>
        <v>700</v>
      </c>
      <c r="U229" s="28">
        <f t="shared" si="43"/>
        <v>500</v>
      </c>
      <c r="V229" s="28">
        <f t="shared" si="43"/>
        <v>900</v>
      </c>
      <c r="W229" s="28">
        <f t="shared" si="43"/>
        <v>150</v>
      </c>
      <c r="X229" s="28">
        <f t="shared" si="43"/>
        <v>1000</v>
      </c>
      <c r="Y229" s="28">
        <f t="shared" si="43"/>
        <v>150</v>
      </c>
      <c r="Z229" s="28">
        <f t="shared" si="43"/>
        <v>2000</v>
      </c>
      <c r="AA229" s="28">
        <f t="shared" si="43"/>
        <v>500</v>
      </c>
      <c r="AB229" s="28">
        <f t="shared" si="43"/>
        <v>1000</v>
      </c>
      <c r="AC229" s="28">
        <f t="shared" si="43"/>
        <v>400</v>
      </c>
      <c r="AD229" s="28">
        <f t="shared" si="43"/>
        <v>1000</v>
      </c>
      <c r="AE229" s="28">
        <f t="shared" si="43"/>
        <v>4500</v>
      </c>
      <c r="AF229" s="28">
        <f t="shared" si="43"/>
        <v>1000</v>
      </c>
      <c r="AG229" s="28">
        <f t="shared" si="43"/>
        <v>5298.3</v>
      </c>
      <c r="AH229" s="28">
        <f t="shared" si="43"/>
        <v>7822.5</v>
      </c>
      <c r="AI229" s="28" t="e">
        <f t="shared" si="43"/>
        <v>#REF!</v>
      </c>
      <c r="AJ229" s="28">
        <f t="shared" si="43"/>
        <v>1200</v>
      </c>
      <c r="AK229" s="28">
        <f t="shared" si="43"/>
        <v>1500</v>
      </c>
      <c r="AL229" s="28">
        <f t="shared" si="43"/>
        <v>3200</v>
      </c>
      <c r="AM229" s="28">
        <f t="shared" si="43"/>
        <v>0</v>
      </c>
      <c r="AN229" s="28">
        <f t="shared" si="43"/>
        <v>33557</v>
      </c>
      <c r="AO229" s="28">
        <f t="shared" si="43"/>
        <v>0</v>
      </c>
      <c r="AP229" s="28">
        <f t="shared" si="43"/>
        <v>0</v>
      </c>
      <c r="AQ229" s="28">
        <f t="shared" si="43"/>
        <v>0</v>
      </c>
      <c r="AR229" s="28">
        <f t="shared" si="43"/>
        <v>0</v>
      </c>
      <c r="AS229" s="28">
        <f t="shared" si="43"/>
        <v>0</v>
      </c>
    </row>
    <row r="231" spans="2:48" x14ac:dyDescent="0.35">
      <c r="D231" s="166" t="s">
        <v>258</v>
      </c>
      <c r="F231" s="169" t="s">
        <v>259</v>
      </c>
      <c r="G231" s="165"/>
      <c r="H231" s="167" t="s">
        <v>22</v>
      </c>
    </row>
    <row r="232" spans="2:48" x14ac:dyDescent="0.35">
      <c r="D232" s="168" t="s">
        <v>361</v>
      </c>
      <c r="F232" s="2" t="s">
        <v>38</v>
      </c>
      <c r="H232" s="18"/>
      <c r="I232" s="48"/>
      <c r="J232" s="18"/>
      <c r="K232" s="18"/>
    </row>
    <row r="233" spans="2:48" x14ac:dyDescent="0.35">
      <c r="D233" s="168" t="str">
        <f>D232</f>
        <v>1st April 2022</v>
      </c>
      <c r="F233" s="2" t="s">
        <v>39</v>
      </c>
      <c r="H233" s="18"/>
      <c r="I233" s="48"/>
      <c r="J233" s="18"/>
      <c r="K233" s="18"/>
    </row>
    <row r="234" spans="2:48" x14ac:dyDescent="0.35">
      <c r="D234" s="168" t="str">
        <f>D232</f>
        <v>1st April 2022</v>
      </c>
      <c r="F234" s="2" t="s">
        <v>37</v>
      </c>
      <c r="H234" s="18"/>
      <c r="I234" s="48"/>
      <c r="J234" s="18"/>
      <c r="K234" s="18"/>
    </row>
    <row r="235" spans="2:48" ht="24" thickBot="1" x14ac:dyDescent="0.4">
      <c r="F235" s="2" t="s">
        <v>215</v>
      </c>
      <c r="H235" s="18">
        <f>SUM(H232:H234)</f>
        <v>0</v>
      </c>
      <c r="I235" s="48"/>
      <c r="J235" s="18"/>
      <c r="K235" s="18"/>
    </row>
    <row r="236" spans="2:48" x14ac:dyDescent="0.35">
      <c r="B236" s="39"/>
      <c r="C236" s="40"/>
      <c r="F236" s="2" t="s">
        <v>82</v>
      </c>
      <c r="H236" s="18">
        <v>0</v>
      </c>
      <c r="I236" s="48"/>
      <c r="J236" s="18"/>
      <c r="K236" s="18"/>
    </row>
    <row r="237" spans="2:48" x14ac:dyDescent="0.35">
      <c r="B237" s="43" t="s">
        <v>89</v>
      </c>
      <c r="C237" s="44"/>
      <c r="F237" s="2" t="s">
        <v>224</v>
      </c>
      <c r="H237" s="60">
        <f>H235-H236</f>
        <v>0</v>
      </c>
      <c r="I237" s="74"/>
      <c r="J237" s="18">
        <f>J229-H237</f>
        <v>0</v>
      </c>
      <c r="K237" s="18"/>
    </row>
    <row r="238" spans="2:48" x14ac:dyDescent="0.35">
      <c r="B238" s="43"/>
      <c r="C238" s="44"/>
      <c r="H238" s="17"/>
      <c r="J238" s="91" t="s">
        <v>263</v>
      </c>
      <c r="K238" s="91" t="s">
        <v>364</v>
      </c>
    </row>
    <row r="239" spans="2:48" x14ac:dyDescent="0.35">
      <c r="B239" s="43" t="s">
        <v>90</v>
      </c>
      <c r="C239" s="44"/>
      <c r="E239" s="2" t="s">
        <v>269</v>
      </c>
      <c r="H239" s="17">
        <f>G229</f>
        <v>0</v>
      </c>
    </row>
    <row r="240" spans="2:48" ht="24" thickBot="1" x14ac:dyDescent="0.4">
      <c r="B240" s="41"/>
      <c r="C240" s="42"/>
      <c r="F240" s="2" t="s">
        <v>147</v>
      </c>
      <c r="H240" s="17">
        <f>H237+H239</f>
        <v>0</v>
      </c>
    </row>
    <row r="241" spans="2:10" ht="26.25" x14ac:dyDescent="0.4">
      <c r="B241" s="50" t="s">
        <v>100</v>
      </c>
    </row>
    <row r="242" spans="2:10" ht="24" thickBot="1" x14ac:dyDescent="0.4">
      <c r="B242" s="3"/>
    </row>
    <row r="243" spans="2:10" ht="23.25" customHeight="1" x14ac:dyDescent="0.35">
      <c r="B243" s="187" t="s">
        <v>302</v>
      </c>
      <c r="C243" s="188"/>
      <c r="D243" s="188"/>
      <c r="E243" s="188"/>
      <c r="F243" s="188"/>
      <c r="G243" s="188"/>
      <c r="H243" s="188"/>
      <c r="I243" s="188"/>
      <c r="J243" s="189"/>
    </row>
    <row r="244" spans="2:10" x14ac:dyDescent="0.35">
      <c r="B244" s="190"/>
      <c r="C244" s="191"/>
      <c r="D244" s="191"/>
      <c r="E244" s="191"/>
      <c r="F244" s="191"/>
      <c r="G244" s="191"/>
      <c r="H244" s="191"/>
      <c r="I244" s="191"/>
      <c r="J244" s="192"/>
    </row>
    <row r="245" spans="2:10" ht="24" thickBot="1" x14ac:dyDescent="0.4">
      <c r="B245" s="193"/>
      <c r="C245" s="194"/>
      <c r="D245" s="194"/>
      <c r="E245" s="194"/>
      <c r="F245" s="194"/>
      <c r="G245" s="194"/>
      <c r="H245" s="194"/>
      <c r="I245" s="194"/>
      <c r="J245" s="195"/>
    </row>
    <row r="246" spans="2:10" x14ac:dyDescent="0.35">
      <c r="B246" s="79"/>
      <c r="C246" s="79"/>
      <c r="D246" s="79"/>
      <c r="E246" s="79"/>
      <c r="F246" s="79"/>
      <c r="G246" s="79"/>
      <c r="H246" s="79"/>
      <c r="I246" s="79"/>
      <c r="J246" s="79"/>
    </row>
    <row r="247" spans="2:10" x14ac:dyDescent="0.35">
      <c r="B247" s="79"/>
      <c r="C247" s="79"/>
      <c r="D247" s="79"/>
      <c r="E247" s="79"/>
      <c r="F247" s="79"/>
      <c r="G247" s="79"/>
      <c r="H247" s="79"/>
      <c r="I247" s="79"/>
      <c r="J247" s="79"/>
    </row>
    <row r="248" spans="2:10" x14ac:dyDescent="0.35">
      <c r="B248" s="80" t="s">
        <v>198</v>
      </c>
      <c r="C248" s="30"/>
      <c r="D248" s="30"/>
      <c r="E248" s="75"/>
      <c r="F248" s="75"/>
      <c r="G248" s="75"/>
      <c r="H248" s="75"/>
      <c r="I248" s="76"/>
      <c r="J248" s="81"/>
    </row>
    <row r="249" spans="2:10" x14ac:dyDescent="0.35">
      <c r="B249" s="80"/>
      <c r="C249" s="30"/>
      <c r="D249" s="30"/>
      <c r="E249" s="75"/>
      <c r="F249" s="75"/>
      <c r="G249" s="75"/>
      <c r="H249" s="75"/>
      <c r="I249" s="76"/>
      <c r="J249" s="81"/>
    </row>
    <row r="251" spans="2:10" x14ac:dyDescent="0.35">
      <c r="B251" s="4" t="s">
        <v>212</v>
      </c>
    </row>
  </sheetData>
  <mergeCells count="17">
    <mergeCell ref="B1:D1"/>
    <mergeCell ref="P2:V2"/>
    <mergeCell ref="Z2:AE2"/>
    <mergeCell ref="P56:V56"/>
    <mergeCell ref="Z56:AE56"/>
    <mergeCell ref="AF211:AL211"/>
    <mergeCell ref="B243:J245"/>
    <mergeCell ref="AF2:AL2"/>
    <mergeCell ref="AF56:AL56"/>
    <mergeCell ref="AF107:AL107"/>
    <mergeCell ref="AF160:AL160"/>
    <mergeCell ref="P107:V107"/>
    <mergeCell ref="Z107:AE107"/>
    <mergeCell ref="P160:V160"/>
    <mergeCell ref="Z160:AE160"/>
    <mergeCell ref="P211:V211"/>
    <mergeCell ref="Z211:AE211"/>
  </mergeCells>
  <printOptions horizontalCentered="1"/>
  <pageMargins left="0.31496062992125984" right="0.31496062992125984" top="0.59055118110236227" bottom="0.59055118110236227" header="0.59055118110236227" footer="0.59055118110236227"/>
  <pageSetup paperSize="9" scale="10" orientation="landscape" r:id="rId1"/>
  <headerFooter>
    <oddFooter>&amp;C&amp;F</oddFooter>
  </headerFooter>
  <rowBreaks count="1" manualBreakCount="1">
    <brk id="56" max="16383" man="1"/>
  </rowBreaks>
  <colBreaks count="1" manualBreakCount="1">
    <brk id="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4"/>
  <sheetViews>
    <sheetView tabSelected="1" zoomScaleNormal="100" workbookViewId="0">
      <selection activeCell="G8" sqref="G8"/>
    </sheetView>
  </sheetViews>
  <sheetFormatPr defaultRowHeight="18.75" x14ac:dyDescent="0.3"/>
  <cols>
    <col min="1" max="1" width="24" customWidth="1"/>
    <col min="2" max="2" width="46" customWidth="1"/>
    <col min="3" max="4" width="17.5703125" customWidth="1"/>
    <col min="5" max="5" width="8.85546875" style="26" hidden="1" customWidth="1"/>
    <col min="6" max="6" width="16" bestFit="1" customWidth="1"/>
    <col min="7" max="7" width="91.5703125" style="93" customWidth="1"/>
  </cols>
  <sheetData>
    <row r="1" spans="1:10" ht="19.5" thickBot="1" x14ac:dyDescent="0.35">
      <c r="A1" s="124" t="s">
        <v>356</v>
      </c>
      <c r="B1" s="93"/>
      <c r="C1" s="199" t="s">
        <v>207</v>
      </c>
      <c r="D1" s="200"/>
      <c r="E1" s="200"/>
      <c r="F1" s="201"/>
    </row>
    <row r="2" spans="1:10" ht="19.5" thickBot="1" x14ac:dyDescent="0.35">
      <c r="A2" s="179" t="str">
        <f>Payments!D232</f>
        <v>1st April 2022</v>
      </c>
      <c r="B2" s="180" t="s">
        <v>301</v>
      </c>
      <c r="C2" s="176"/>
      <c r="D2" s="177"/>
      <c r="E2" s="177"/>
      <c r="F2" s="178"/>
    </row>
    <row r="3" spans="1:10" ht="63" customHeight="1" thickBot="1" x14ac:dyDescent="0.35">
      <c r="A3" s="129" t="s">
        <v>91</v>
      </c>
      <c r="B3" s="93" t="s">
        <v>92</v>
      </c>
      <c r="C3" s="102" t="s">
        <v>362</v>
      </c>
      <c r="D3" s="103" t="s">
        <v>228</v>
      </c>
      <c r="E3" s="104" t="s">
        <v>66</v>
      </c>
      <c r="F3" s="105" t="s">
        <v>229</v>
      </c>
      <c r="G3" s="136" t="s">
        <v>206</v>
      </c>
      <c r="H3" s="77"/>
    </row>
    <row r="4" spans="1:10" ht="12" customHeight="1" x14ac:dyDescent="0.3">
      <c r="A4" s="129"/>
      <c r="B4" s="93"/>
      <c r="C4" s="106"/>
      <c r="D4" s="107"/>
      <c r="E4" s="108"/>
      <c r="F4" s="109"/>
      <c r="G4" s="137"/>
    </row>
    <row r="5" spans="1:10" x14ac:dyDescent="0.3">
      <c r="A5" s="124" t="s">
        <v>50</v>
      </c>
      <c r="B5" s="93" t="s">
        <v>32</v>
      </c>
      <c r="C5" s="110">
        <f>7953*1.02</f>
        <v>8112.06</v>
      </c>
      <c r="D5" s="111">
        <f>Payments!P228</f>
        <v>0</v>
      </c>
      <c r="E5" s="112"/>
      <c r="F5" s="113">
        <f>SUM(C5-SUM(D5:E5))</f>
        <v>8112.06</v>
      </c>
      <c r="G5" s="138" t="s">
        <v>278</v>
      </c>
    </row>
    <row r="6" spans="1:10" x14ac:dyDescent="0.3">
      <c r="A6" s="124"/>
      <c r="B6" s="93" t="s">
        <v>226</v>
      </c>
      <c r="C6" s="110">
        <v>1000</v>
      </c>
      <c r="D6" s="111">
        <f>Payments!Q228</f>
        <v>0</v>
      </c>
      <c r="E6" s="112"/>
      <c r="F6" s="113">
        <f t="shared" ref="F6:F30" si="0">SUM(C6-SUM(D6:E6))</f>
        <v>1000</v>
      </c>
      <c r="G6" s="164" t="s">
        <v>313</v>
      </c>
    </row>
    <row r="7" spans="1:10" x14ac:dyDescent="0.3">
      <c r="A7" s="130"/>
      <c r="B7" s="93" t="s">
        <v>34</v>
      </c>
      <c r="C7" s="110">
        <v>750</v>
      </c>
      <c r="D7" s="111">
        <f>Payments!R228</f>
        <v>0</v>
      </c>
      <c r="E7" s="112"/>
      <c r="F7" s="113">
        <f t="shared" si="0"/>
        <v>750</v>
      </c>
      <c r="G7" s="138" t="s">
        <v>289</v>
      </c>
    </row>
    <row r="8" spans="1:10" x14ac:dyDescent="0.3">
      <c r="A8" s="124"/>
      <c r="B8" s="93" t="s">
        <v>62</v>
      </c>
      <c r="C8" s="110">
        <f>26.2*12</f>
        <v>314.39999999999998</v>
      </c>
      <c r="D8" s="111">
        <f>Payments!S228</f>
        <v>0</v>
      </c>
      <c r="E8" s="112"/>
      <c r="F8" s="113">
        <f t="shared" si="0"/>
        <v>314.39999999999998</v>
      </c>
      <c r="G8" s="138" t="s">
        <v>327</v>
      </c>
    </row>
    <row r="9" spans="1:10" x14ac:dyDescent="0.3">
      <c r="A9" s="124"/>
      <c r="B9" s="93" t="s">
        <v>85</v>
      </c>
      <c r="C9" s="110">
        <f>SUM(15*45)+25</f>
        <v>700</v>
      </c>
      <c r="D9" s="111">
        <f>Payments!T228</f>
        <v>0</v>
      </c>
      <c r="E9" s="112"/>
      <c r="F9" s="113">
        <f t="shared" si="0"/>
        <v>700</v>
      </c>
      <c r="G9" s="164" t="s">
        <v>287</v>
      </c>
    </row>
    <row r="10" spans="1:10" x14ac:dyDescent="0.3">
      <c r="A10" s="124"/>
      <c r="B10" s="93" t="s">
        <v>98</v>
      </c>
      <c r="C10" s="110">
        <v>500</v>
      </c>
      <c r="D10" s="111">
        <f>Payments!U228</f>
        <v>0</v>
      </c>
      <c r="E10" s="112"/>
      <c r="F10" s="113">
        <f t="shared" si="0"/>
        <v>500</v>
      </c>
      <c r="G10" s="138" t="s">
        <v>286</v>
      </c>
    </row>
    <row r="11" spans="1:10" x14ac:dyDescent="0.3">
      <c r="A11" s="124"/>
      <c r="B11" s="93" t="s">
        <v>83</v>
      </c>
      <c r="C11" s="110">
        <v>150</v>
      </c>
      <c r="D11" s="111">
        <f>Payments!W228</f>
        <v>0</v>
      </c>
      <c r="E11" s="112"/>
      <c r="F11" s="113">
        <f t="shared" si="0"/>
        <v>150</v>
      </c>
      <c r="G11" s="138" t="s">
        <v>275</v>
      </c>
    </row>
    <row r="12" spans="1:10" x14ac:dyDescent="0.3">
      <c r="A12" s="124"/>
      <c r="B12" s="93" t="s">
        <v>63</v>
      </c>
      <c r="C12" s="110">
        <v>900</v>
      </c>
      <c r="D12" s="111">
        <f>Payments!V228</f>
        <v>0</v>
      </c>
      <c r="E12" s="112"/>
      <c r="F12" s="113">
        <f t="shared" si="0"/>
        <v>900</v>
      </c>
      <c r="G12" s="138" t="s">
        <v>312</v>
      </c>
    </row>
    <row r="13" spans="1:10" x14ac:dyDescent="0.3">
      <c r="A13" s="124"/>
      <c r="B13" s="93" t="s">
        <v>87</v>
      </c>
      <c r="C13" s="110">
        <v>1000</v>
      </c>
      <c r="D13" s="111">
        <f>Payments!X228</f>
        <v>0</v>
      </c>
      <c r="E13" s="112"/>
      <c r="F13" s="113">
        <f t="shared" si="0"/>
        <v>1000</v>
      </c>
      <c r="G13" s="170" t="s">
        <v>314</v>
      </c>
    </row>
    <row r="14" spans="1:10" ht="19.5" thickBot="1" x14ac:dyDescent="0.35">
      <c r="A14" s="124"/>
      <c r="B14" s="93" t="s">
        <v>86</v>
      </c>
      <c r="C14" s="110">
        <v>150</v>
      </c>
      <c r="D14" s="111">
        <f>Payments!Y228</f>
        <v>0</v>
      </c>
      <c r="E14" s="112"/>
      <c r="F14" s="113">
        <f t="shared" si="0"/>
        <v>150</v>
      </c>
      <c r="G14" s="138" t="s">
        <v>266</v>
      </c>
    </row>
    <row r="15" spans="1:10" ht="19.5" thickBot="1" x14ac:dyDescent="0.35">
      <c r="A15" s="124"/>
      <c r="B15" s="131" t="s">
        <v>64</v>
      </c>
      <c r="C15" s="94">
        <f>SUM(C5:C14)</f>
        <v>13576.460000000001</v>
      </c>
      <c r="D15" s="114">
        <f>SUM(D5:D14)</f>
        <v>0</v>
      </c>
      <c r="E15" s="115">
        <f>SUM(E5:E14)</f>
        <v>0</v>
      </c>
      <c r="F15" s="116">
        <f>SUM(F5:F14)</f>
        <v>13576.460000000001</v>
      </c>
      <c r="G15" s="138"/>
    </row>
    <row r="16" spans="1:10" ht="15" customHeight="1" x14ac:dyDescent="0.3">
      <c r="A16" s="124"/>
      <c r="B16" s="93"/>
      <c r="C16" s="171"/>
      <c r="D16" s="111"/>
      <c r="E16" s="112"/>
      <c r="F16" s="113"/>
      <c r="G16" s="139"/>
      <c r="H16" s="63"/>
      <c r="I16" s="63"/>
      <c r="J16" s="63"/>
    </row>
    <row r="17" spans="1:10" x14ac:dyDescent="0.3">
      <c r="A17" s="124" t="s">
        <v>30</v>
      </c>
      <c r="B17" s="93" t="s">
        <v>56</v>
      </c>
      <c r="C17" s="110">
        <v>2000</v>
      </c>
      <c r="D17" s="111">
        <f>Payments!Z228</f>
        <v>0</v>
      </c>
      <c r="E17" s="112"/>
      <c r="F17" s="113">
        <f t="shared" si="0"/>
        <v>2000</v>
      </c>
      <c r="G17" s="146"/>
      <c r="H17" s="63"/>
      <c r="I17" s="63"/>
      <c r="J17" s="63"/>
    </row>
    <row r="18" spans="1:10" x14ac:dyDescent="0.3">
      <c r="A18" s="124"/>
      <c r="B18" s="93" t="s">
        <v>223</v>
      </c>
      <c r="C18" s="110">
        <v>500</v>
      </c>
      <c r="D18" s="111">
        <f>Payments!AA228</f>
        <v>0</v>
      </c>
      <c r="E18" s="112"/>
      <c r="F18" s="113">
        <f t="shared" si="0"/>
        <v>500</v>
      </c>
      <c r="G18" s="139" t="s">
        <v>280</v>
      </c>
      <c r="H18" s="63"/>
      <c r="I18" s="63"/>
      <c r="J18" s="63"/>
    </row>
    <row r="19" spans="1:10" x14ac:dyDescent="0.3">
      <c r="A19" s="124"/>
      <c r="B19" s="93" t="s">
        <v>271</v>
      </c>
      <c r="C19" s="110">
        <v>1000</v>
      </c>
      <c r="D19" s="111">
        <f>Payments!AB228</f>
        <v>0</v>
      </c>
      <c r="E19" s="112"/>
      <c r="F19" s="113">
        <f t="shared" si="0"/>
        <v>1000</v>
      </c>
      <c r="G19" s="138" t="s">
        <v>276</v>
      </c>
    </row>
    <row r="20" spans="1:10" x14ac:dyDescent="0.3">
      <c r="A20" s="124"/>
      <c r="B20" s="93" t="s">
        <v>227</v>
      </c>
      <c r="C20" s="110">
        <v>400</v>
      </c>
      <c r="D20" s="111">
        <f>Payments!AC228</f>
        <v>0</v>
      </c>
      <c r="E20" s="112"/>
      <c r="F20" s="113">
        <f t="shared" si="0"/>
        <v>400</v>
      </c>
      <c r="G20" s="140" t="s">
        <v>272</v>
      </c>
    </row>
    <row r="21" spans="1:10" x14ac:dyDescent="0.3">
      <c r="A21" s="124"/>
      <c r="B21" s="93" t="s">
        <v>58</v>
      </c>
      <c r="C21" s="110">
        <v>1000</v>
      </c>
      <c r="D21" s="111">
        <f>Payments!AD228</f>
        <v>0</v>
      </c>
      <c r="E21" s="112"/>
      <c r="F21" s="113">
        <f t="shared" si="0"/>
        <v>1000</v>
      </c>
      <c r="G21" s="138" t="s">
        <v>279</v>
      </c>
    </row>
    <row r="22" spans="1:10" ht="19.5" thickBot="1" x14ac:dyDescent="0.35">
      <c r="A22" s="124"/>
      <c r="B22" s="93" t="s">
        <v>251</v>
      </c>
      <c r="C22" s="157">
        <v>4500</v>
      </c>
      <c r="D22" s="111">
        <f>Payments!AE228</f>
        <v>0</v>
      </c>
      <c r="E22" s="112"/>
      <c r="F22" s="113">
        <f t="shared" si="0"/>
        <v>4500</v>
      </c>
      <c r="G22" s="138" t="s">
        <v>267</v>
      </c>
    </row>
    <row r="23" spans="1:10" ht="19.5" thickBot="1" x14ac:dyDescent="0.35">
      <c r="A23" s="124"/>
      <c r="B23" s="131" t="s">
        <v>64</v>
      </c>
      <c r="C23" s="118">
        <f>SUM(C17:C22)</f>
        <v>9400</v>
      </c>
      <c r="D23" s="114">
        <f>SUM(D17:D22)</f>
        <v>0</v>
      </c>
      <c r="E23" s="119"/>
      <c r="F23" s="116">
        <f>SUM(F17:F22)</f>
        <v>9400</v>
      </c>
      <c r="G23" s="138"/>
    </row>
    <row r="24" spans="1:10" x14ac:dyDescent="0.3">
      <c r="A24" s="124"/>
      <c r="B24" s="93"/>
      <c r="C24" s="117"/>
      <c r="D24" s="111"/>
      <c r="E24" s="112"/>
      <c r="F24" s="113"/>
      <c r="G24" s="138"/>
    </row>
    <row r="25" spans="1:10" x14ac:dyDescent="0.3">
      <c r="A25" s="124" t="s">
        <v>27</v>
      </c>
      <c r="B25" s="93" t="s">
        <v>277</v>
      </c>
      <c r="C25" s="110">
        <v>1000</v>
      </c>
      <c r="D25" s="111">
        <f>Payments!AF228</f>
        <v>0</v>
      </c>
      <c r="E25" s="112"/>
      <c r="F25" s="113">
        <f t="shared" si="0"/>
        <v>1000</v>
      </c>
      <c r="G25" s="138"/>
    </row>
    <row r="26" spans="1:10" x14ac:dyDescent="0.3">
      <c r="A26" s="93"/>
      <c r="B26" s="93" t="s">
        <v>29</v>
      </c>
      <c r="C26" s="110">
        <f>SUM(3144+480+72+150+1200)*1.05</f>
        <v>5298.3</v>
      </c>
      <c r="D26" s="111">
        <f>Payments!AG228</f>
        <v>0</v>
      </c>
      <c r="E26" s="112"/>
      <c r="F26" s="113">
        <f t="shared" si="0"/>
        <v>5298.3</v>
      </c>
      <c r="G26" s="138" t="s">
        <v>285</v>
      </c>
    </row>
    <row r="27" spans="1:10" x14ac:dyDescent="0.3">
      <c r="A27" s="93"/>
      <c r="B27" s="93" t="s">
        <v>33</v>
      </c>
      <c r="C27" s="110">
        <f>7450*1.05</f>
        <v>7822.5</v>
      </c>
      <c r="D27" s="111">
        <f>Payments!AH228</f>
        <v>0</v>
      </c>
      <c r="E27" s="112"/>
      <c r="F27" s="113">
        <f>SUM(C27-SUM(D27:E27))</f>
        <v>7822.5</v>
      </c>
      <c r="G27" s="138" t="s">
        <v>247</v>
      </c>
    </row>
    <row r="28" spans="1:10" x14ac:dyDescent="0.3">
      <c r="A28" s="93"/>
      <c r="B28" s="153" t="s">
        <v>242</v>
      </c>
      <c r="C28" s="110">
        <v>1200</v>
      </c>
      <c r="D28" s="111">
        <f>Payments!AJ228</f>
        <v>0</v>
      </c>
      <c r="E28" s="112"/>
      <c r="F28" s="113">
        <f>SUM(C28-SUM(D28:E28))</f>
        <v>1200</v>
      </c>
      <c r="G28" s="138" t="s">
        <v>268</v>
      </c>
    </row>
    <row r="29" spans="1:10" x14ac:dyDescent="0.3">
      <c r="A29" s="93"/>
      <c r="B29" s="93" t="s">
        <v>59</v>
      </c>
      <c r="C29" s="110">
        <v>1500</v>
      </c>
      <c r="D29" s="111">
        <f>Payments!AK228</f>
        <v>0</v>
      </c>
      <c r="E29" s="112"/>
      <c r="F29" s="113">
        <f t="shared" si="0"/>
        <v>1500</v>
      </c>
      <c r="G29" s="138" t="s">
        <v>273</v>
      </c>
    </row>
    <row r="30" spans="1:10" ht="19.5" thickBot="1" x14ac:dyDescent="0.35">
      <c r="A30" s="93"/>
      <c r="B30" s="93" t="s">
        <v>60</v>
      </c>
      <c r="C30" s="110">
        <f>3200</f>
        <v>3200</v>
      </c>
      <c r="D30" s="111">
        <f>Payments!AL228</f>
        <v>0</v>
      </c>
      <c r="E30" s="112"/>
      <c r="F30" s="113">
        <f t="shared" si="0"/>
        <v>3200</v>
      </c>
      <c r="G30" s="138" t="s">
        <v>365</v>
      </c>
    </row>
    <row r="31" spans="1:10" ht="19.5" thickBot="1" x14ac:dyDescent="0.35">
      <c r="A31" s="93"/>
      <c r="B31" s="131" t="s">
        <v>64</v>
      </c>
      <c r="C31" s="94">
        <f>SUM(C25:C30)</f>
        <v>20020.8</v>
      </c>
      <c r="D31" s="114">
        <f>SUM(D25:D30)</f>
        <v>0</v>
      </c>
      <c r="E31" s="119"/>
      <c r="F31" s="116">
        <f>SUM(F25:F30)</f>
        <v>20020.8</v>
      </c>
      <c r="G31" s="138"/>
    </row>
    <row r="32" spans="1:10" ht="19.5" thickBot="1" x14ac:dyDescent="0.35">
      <c r="A32" s="93"/>
      <c r="B32" s="132" t="s">
        <v>274</v>
      </c>
      <c r="C32" s="172">
        <v>33557</v>
      </c>
      <c r="D32" s="114">
        <f>Payments!AN228</f>
        <v>0</v>
      </c>
      <c r="E32" s="120"/>
      <c r="F32" s="116">
        <f>C32-D32</f>
        <v>33557</v>
      </c>
      <c r="G32" s="146" t="s">
        <v>360</v>
      </c>
    </row>
    <row r="33" spans="1:9" ht="19.5" thickBot="1" x14ac:dyDescent="0.35">
      <c r="A33" s="93"/>
      <c r="B33" s="131" t="s">
        <v>65</v>
      </c>
      <c r="C33" s="94">
        <f>C15+C23+C31+C32</f>
        <v>76554.259999999995</v>
      </c>
      <c r="D33" s="114">
        <f>D15+D23+D31+D32</f>
        <v>0</v>
      </c>
      <c r="E33" s="115">
        <f>E15+E23+E31</f>
        <v>0</v>
      </c>
      <c r="F33" s="116">
        <f>C33-D33</f>
        <v>76554.259999999995</v>
      </c>
      <c r="G33" s="141"/>
      <c r="H33" s="151"/>
    </row>
    <row r="34" spans="1:9" ht="19.5" customHeight="1" thickBot="1" x14ac:dyDescent="0.35">
      <c r="A34" s="93"/>
      <c r="B34" s="132" t="s">
        <v>202</v>
      </c>
      <c r="C34" s="121">
        <v>0</v>
      </c>
      <c r="D34" s="122">
        <f>Payments!AM228</f>
        <v>0</v>
      </c>
      <c r="E34" s="123"/>
      <c r="F34" s="124"/>
    </row>
    <row r="35" spans="1:9" ht="19.5" thickBot="1" x14ac:dyDescent="0.35">
      <c r="A35" s="93"/>
      <c r="B35" s="132" t="s">
        <v>217</v>
      </c>
      <c r="C35" s="94">
        <f>SUM(C33:C34)</f>
        <v>76554.259999999995</v>
      </c>
      <c r="D35" s="158">
        <f>SUM(D33:D34)</f>
        <v>0</v>
      </c>
      <c r="E35" s="123"/>
      <c r="F35" s="124"/>
      <c r="I35" s="151"/>
    </row>
    <row r="36" spans="1:9" ht="19.5" thickBot="1" x14ac:dyDescent="0.35">
      <c r="A36" s="93"/>
      <c r="B36" s="133" t="s">
        <v>234</v>
      </c>
      <c r="C36" s="155"/>
      <c r="D36" s="156"/>
      <c r="E36" s="123"/>
      <c r="F36" s="124"/>
    </row>
    <row r="37" spans="1:9" ht="18.75" customHeight="1" x14ac:dyDescent="0.3">
      <c r="A37" s="93"/>
      <c r="B37" s="132" t="s">
        <v>203</v>
      </c>
      <c r="C37" s="121">
        <f>C34</f>
        <v>0</v>
      </c>
      <c r="D37" s="122">
        <f>Payments!AP228</f>
        <v>0</v>
      </c>
      <c r="E37" s="123"/>
      <c r="F37" s="124"/>
      <c r="G37" s="93" t="s">
        <v>245</v>
      </c>
    </row>
    <row r="38" spans="1:9" ht="18.75" customHeight="1" x14ac:dyDescent="0.3">
      <c r="A38" s="93"/>
      <c r="B38" s="132" t="s">
        <v>288</v>
      </c>
      <c r="C38" s="110">
        <v>32000</v>
      </c>
      <c r="D38" s="183">
        <v>0</v>
      </c>
      <c r="E38" s="123"/>
      <c r="F38" s="124"/>
      <c r="G38" s="93" t="s">
        <v>363</v>
      </c>
    </row>
    <row r="39" spans="1:9" x14ac:dyDescent="0.3">
      <c r="A39" s="93"/>
      <c r="B39" s="132" t="s">
        <v>246</v>
      </c>
      <c r="C39" s="110">
        <f>C52</f>
        <v>39553.699999999997</v>
      </c>
      <c r="D39" s="125">
        <v>0</v>
      </c>
      <c r="E39" s="123"/>
      <c r="F39" s="124"/>
      <c r="G39" s="93" t="s">
        <v>315</v>
      </c>
    </row>
    <row r="40" spans="1:9" x14ac:dyDescent="0.3">
      <c r="A40" s="93"/>
      <c r="B40" s="132" t="s">
        <v>359</v>
      </c>
      <c r="C40" s="110">
        <v>0</v>
      </c>
      <c r="D40" s="125">
        <v>0</v>
      </c>
      <c r="E40" s="123"/>
      <c r="F40" s="124"/>
      <c r="G40" s="93" t="s">
        <v>281</v>
      </c>
    </row>
    <row r="41" spans="1:9" ht="37.5" x14ac:dyDescent="0.3">
      <c r="A41" s="93"/>
      <c r="B41" s="132" t="s">
        <v>204</v>
      </c>
      <c r="C41" s="110">
        <f>520+525+20</f>
        <v>1065</v>
      </c>
      <c r="D41" s="125">
        <v>0</v>
      </c>
      <c r="E41" s="123"/>
      <c r="F41" s="124"/>
      <c r="G41" s="147" t="s">
        <v>316</v>
      </c>
    </row>
    <row r="42" spans="1:9" x14ac:dyDescent="0.3">
      <c r="A42" s="93"/>
      <c r="B42" s="132" t="s">
        <v>248</v>
      </c>
      <c r="C42" s="110">
        <v>5000</v>
      </c>
      <c r="D42" s="125">
        <f>Payments!AR228</f>
        <v>0</v>
      </c>
      <c r="E42" s="123"/>
      <c r="F42" s="124"/>
      <c r="G42" s="93" t="s">
        <v>357</v>
      </c>
    </row>
    <row r="43" spans="1:9" ht="19.5" thickBot="1" x14ac:dyDescent="0.35">
      <c r="A43" s="93"/>
      <c r="B43" s="132" t="s">
        <v>282</v>
      </c>
      <c r="C43" s="110">
        <v>0</v>
      </c>
      <c r="D43" s="125">
        <v>0</v>
      </c>
      <c r="E43" s="123"/>
      <c r="F43" s="124"/>
      <c r="G43" s="93" t="s">
        <v>283</v>
      </c>
    </row>
    <row r="44" spans="1:9" ht="19.5" thickBot="1" x14ac:dyDescent="0.35">
      <c r="A44" s="93"/>
      <c r="B44" s="132" t="s">
        <v>1</v>
      </c>
      <c r="C44" s="94">
        <f>SUM(C36:C43)</f>
        <v>77618.7</v>
      </c>
      <c r="D44" s="158">
        <f>SUM(D37:D43)</f>
        <v>0</v>
      </c>
      <c r="E44" s="95">
        <f>SUM(E37:E43)</f>
        <v>0</v>
      </c>
      <c r="F44" s="150"/>
      <c r="I44" s="151"/>
    </row>
    <row r="45" spans="1:9" ht="19.5" thickBot="1" x14ac:dyDescent="0.35">
      <c r="A45" s="93"/>
      <c r="B45" s="132"/>
      <c r="C45" s="96"/>
      <c r="D45" s="96"/>
      <c r="E45" s="123"/>
      <c r="F45" s="124"/>
    </row>
    <row r="46" spans="1:9" x14ac:dyDescent="0.3">
      <c r="A46" s="134"/>
      <c r="B46" s="97" t="s">
        <v>241</v>
      </c>
      <c r="C46" s="152" t="s">
        <v>358</v>
      </c>
      <c r="D46" s="173"/>
      <c r="E46" s="126"/>
      <c r="F46" s="127"/>
      <c r="G46" s="137"/>
    </row>
    <row r="47" spans="1:9" x14ac:dyDescent="0.3">
      <c r="A47" s="135"/>
      <c r="B47" s="99" t="s">
        <v>240</v>
      </c>
      <c r="C47" s="98">
        <v>23193</v>
      </c>
      <c r="D47" s="174" t="s">
        <v>284</v>
      </c>
      <c r="E47" s="126"/>
      <c r="F47" s="127"/>
      <c r="G47" s="138"/>
      <c r="H47" s="45"/>
    </row>
    <row r="48" spans="1:9" x14ac:dyDescent="0.3">
      <c r="A48" s="135"/>
      <c r="B48" s="99" t="s">
        <v>218</v>
      </c>
      <c r="C48" s="98">
        <v>0</v>
      </c>
      <c r="D48" s="174"/>
      <c r="E48" s="126"/>
      <c r="F48" s="127"/>
      <c r="G48" s="138" t="s">
        <v>89</v>
      </c>
      <c r="H48" s="45"/>
    </row>
    <row r="49" spans="1:8" x14ac:dyDescent="0.3">
      <c r="A49" s="135"/>
      <c r="B49" s="99" t="s">
        <v>219</v>
      </c>
      <c r="C49" s="98">
        <v>7</v>
      </c>
      <c r="D49" s="174"/>
      <c r="E49" s="126"/>
      <c r="F49" s="127"/>
      <c r="G49" s="138"/>
      <c r="H49" s="45"/>
    </row>
    <row r="50" spans="1:8" x14ac:dyDescent="0.3">
      <c r="A50" s="135"/>
      <c r="B50" s="99" t="s">
        <v>220</v>
      </c>
      <c r="C50" s="98">
        <v>13430.7</v>
      </c>
      <c r="D50" s="174"/>
      <c r="E50" s="126"/>
      <c r="F50" s="127"/>
      <c r="G50" s="138" t="s">
        <v>90</v>
      </c>
      <c r="H50" s="45"/>
    </row>
    <row r="51" spans="1:8" x14ac:dyDescent="0.3">
      <c r="A51" s="135"/>
      <c r="B51" s="99" t="s">
        <v>221</v>
      </c>
      <c r="C51" s="98">
        <v>2923</v>
      </c>
      <c r="D51" s="174"/>
      <c r="E51" s="126"/>
      <c r="F51" s="127"/>
      <c r="G51" s="138"/>
      <c r="H51" s="45"/>
    </row>
    <row r="52" spans="1:8" ht="19.5" thickBot="1" x14ac:dyDescent="0.35">
      <c r="A52" s="127"/>
      <c r="B52" s="101" t="s">
        <v>222</v>
      </c>
      <c r="C52" s="100">
        <f>SUM(C47:C51)</f>
        <v>39553.699999999997</v>
      </c>
      <c r="D52" s="175"/>
      <c r="E52" s="126"/>
      <c r="F52" s="127"/>
      <c r="G52" s="142"/>
      <c r="H52" s="45"/>
    </row>
    <row r="53" spans="1:8" x14ac:dyDescent="0.3">
      <c r="A53" s="92"/>
      <c r="B53" s="128"/>
    </row>
    <row r="54" spans="1:8" x14ac:dyDescent="0.3">
      <c r="A54" s="92"/>
      <c r="B54" s="92"/>
    </row>
  </sheetData>
  <mergeCells count="1">
    <mergeCell ref="C1:F1"/>
  </mergeCells>
  <pageMargins left="0.70866141732283472" right="0.70866141732283472" top="0.74803149606299213" bottom="0.74803149606299213" header="0.31496062992125984" footer="0.31496062992125984"/>
  <pageSetup paperSize="9"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Payments</vt:lpstr>
      <vt:lpstr>Budget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Clerk</dc:creator>
  <cp:lastModifiedBy>Clerk</cp:lastModifiedBy>
  <cp:lastPrinted>2022-03-04T15:42:07Z</cp:lastPrinted>
  <dcterms:created xsi:type="dcterms:W3CDTF">2014-06-07T16:30:35Z</dcterms:created>
  <dcterms:modified xsi:type="dcterms:W3CDTF">2022-05-05T14:23:55Z</dcterms:modified>
</cp:coreProperties>
</file>